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corp\absdfs\workgroup\Labour Sup Suvys\HSF\PJSM22\Timeseries\Final - Feb 2021 re-release\62290 Underemployed workers\"/>
    </mc:Choice>
  </mc:AlternateContent>
  <xr:revisionPtr revIDLastSave="0" documentId="13_ncr:1_{AF43E35D-3FFC-4D05-AB53-83D18C07D7B4}" xr6:coauthVersionLast="47" xr6:coauthVersionMax="47" xr10:uidLastSave="{00000000-0000-0000-0000-000000000000}"/>
  <bookViews>
    <workbookView xWindow="-120" yWindow="-120" windowWidth="19440" windowHeight="10440" xr2:uid="{00000000-000D-0000-FFFF-FFFF00000000}"/>
  </bookViews>
  <sheets>
    <sheet name="Contents" sheetId="5" r:id="rId1"/>
    <sheet name="Table 2.1" sheetId="6" r:id="rId2"/>
    <sheet name="Table 2.2" sheetId="7" r:id="rId3"/>
    <sheet name="Index" sheetId="4" r:id="rId4"/>
    <sheet name="Data1" sheetId="1" r:id="rId5"/>
    <sheet name="Data2" sheetId="2" r:id="rId6"/>
  </sheets>
  <definedNames>
    <definedName name="A125205678J">#REF!,#REF!</definedName>
    <definedName name="A125205678J_Latest">#REF!</definedName>
    <definedName name="A125205682X">#REF!,#REF!</definedName>
    <definedName name="A125205682X_Latest">#REF!</definedName>
    <definedName name="A125205686J">#REF!,#REF!</definedName>
    <definedName name="A125205686J_Latest">#REF!</definedName>
    <definedName name="A125205690X">#REF!,#REF!</definedName>
    <definedName name="A125205690X_Latest">#REF!</definedName>
    <definedName name="A125205694J">#REF!,#REF!</definedName>
    <definedName name="A125205694J_Latest">#REF!</definedName>
    <definedName name="A125205698T">#REF!,#REF!</definedName>
    <definedName name="A125205698T_Latest">#REF!</definedName>
    <definedName name="A125205702W">#REF!,#REF!</definedName>
    <definedName name="A125205702W_Latest">#REF!</definedName>
    <definedName name="A125205706F">#REF!,#REF!</definedName>
    <definedName name="A125205706F_Latest">#REF!</definedName>
    <definedName name="A125205710W">#REF!,#REF!</definedName>
    <definedName name="A125205710W_Latest">#REF!</definedName>
    <definedName name="A125205714F">#REF!,#REF!</definedName>
    <definedName name="A125205714F_Latest">#REF!</definedName>
    <definedName name="A125205718R">#REF!,#REF!</definedName>
    <definedName name="A125205718R_Latest">#REF!</definedName>
    <definedName name="A125205722F">#REF!,#REF!</definedName>
    <definedName name="A125205722F_Latest">#REF!</definedName>
    <definedName name="A125205726R">#REF!,#REF!</definedName>
    <definedName name="A125205726R_Latest">#REF!</definedName>
    <definedName name="A125205730F">#REF!,#REF!</definedName>
    <definedName name="A125205730F_Latest">#REF!</definedName>
    <definedName name="A125205734R">#REF!,#REF!</definedName>
    <definedName name="A125205734R_Latest">#REF!</definedName>
    <definedName name="A125205738X">#REF!,#REF!</definedName>
    <definedName name="A125205738X_Latest">#REF!</definedName>
    <definedName name="A125205742R">#REF!,#REF!</definedName>
    <definedName name="A125205742R_Latest">#REF!</definedName>
    <definedName name="A125205746X">#REF!,#REF!</definedName>
    <definedName name="A125205746X_Latest">#REF!</definedName>
    <definedName name="A125205750R">#REF!,#REF!</definedName>
    <definedName name="A125205750R_Latest">#REF!</definedName>
    <definedName name="A125205754X">#REF!,#REF!</definedName>
    <definedName name="A125205754X_Latest">#REF!</definedName>
    <definedName name="A125205758J">#REF!,#REF!</definedName>
    <definedName name="A125205758J_Latest">#REF!</definedName>
    <definedName name="A125205762X">#REF!,#REF!</definedName>
    <definedName name="A125205762X_Latest">#REF!</definedName>
    <definedName name="A125205766J">#REF!,#REF!</definedName>
    <definedName name="A125205766J_Latest">#REF!</definedName>
    <definedName name="A125205770X">#REF!,#REF!</definedName>
    <definedName name="A125205770X_Latest">#REF!</definedName>
    <definedName name="A125205774J">#REF!,#REF!</definedName>
    <definedName name="A125205774J_Latest">#REF!</definedName>
    <definedName name="A125205778T">#REF!,#REF!</definedName>
    <definedName name="A125205778T_Latest">#REF!</definedName>
    <definedName name="A125205782J">#REF!,#REF!</definedName>
    <definedName name="A125205782J_Latest">#REF!</definedName>
    <definedName name="A125205786T">#REF!,#REF!</definedName>
    <definedName name="A125205786T_Latest">#REF!</definedName>
    <definedName name="A125205790J">#REF!,#REF!</definedName>
    <definedName name="A125205790J_Latest">#REF!</definedName>
    <definedName name="A125205794T">#REF!,#REF!</definedName>
    <definedName name="A125205794T_Latest">#REF!</definedName>
    <definedName name="A125205798A">#REF!,#REF!</definedName>
    <definedName name="A125205798A_Latest">#REF!</definedName>
    <definedName name="A125205802F">#REF!,#REF!</definedName>
    <definedName name="A125205802F_Latest">#REF!</definedName>
    <definedName name="A125205806R">#REF!,#REF!</definedName>
    <definedName name="A125205806R_Latest">#REF!</definedName>
    <definedName name="A125205810F">#REF!,#REF!</definedName>
    <definedName name="A125205810F_Latest">#REF!</definedName>
    <definedName name="A125205814R">#REF!,#REF!</definedName>
    <definedName name="A125205814R_Latest">#REF!</definedName>
    <definedName name="A125205818X">#REF!,#REF!</definedName>
    <definedName name="A125205818X_Latest">#REF!</definedName>
    <definedName name="A125205822R">#REF!,#REF!</definedName>
    <definedName name="A125205822R_Latest">#REF!</definedName>
    <definedName name="A125205826X">#REF!,#REF!</definedName>
    <definedName name="A125205826X_Latest">#REF!</definedName>
    <definedName name="A125205830R">#REF!,#REF!</definedName>
    <definedName name="A125205830R_Latest">#REF!</definedName>
    <definedName name="A125205834X">#REF!,#REF!</definedName>
    <definedName name="A125205834X_Latest">#REF!</definedName>
    <definedName name="A125205838J">#REF!,#REF!</definedName>
    <definedName name="A125205838J_Latest">#REF!</definedName>
    <definedName name="A125205842X">#REF!,#REF!</definedName>
    <definedName name="A125205842X_Latest">#REF!</definedName>
    <definedName name="A125205846J">#REF!,#REF!</definedName>
    <definedName name="A125205846J_Latest">#REF!</definedName>
    <definedName name="A125205850X">#REF!,#REF!</definedName>
    <definedName name="A125205850X_Latest">#REF!</definedName>
    <definedName name="A125205854J">#REF!,#REF!</definedName>
    <definedName name="A125205854J_Latest">#REF!</definedName>
    <definedName name="A125205858T">#REF!,#REF!</definedName>
    <definedName name="A125205858T_Latest">#REF!</definedName>
    <definedName name="A125205862J">#REF!,#REF!</definedName>
    <definedName name="A125205862J_Latest">#REF!</definedName>
    <definedName name="A125205866T">#REF!,#REF!</definedName>
    <definedName name="A125205866T_Latest">#REF!</definedName>
    <definedName name="A125205870J">#REF!,#REF!</definedName>
    <definedName name="A125205870J_Latest">#REF!</definedName>
    <definedName name="A125205874T">#REF!,#REF!</definedName>
    <definedName name="A125205874T_Latest">#REF!</definedName>
    <definedName name="A125205878A">#REF!,#REF!</definedName>
    <definedName name="A125205878A_Latest">#REF!</definedName>
    <definedName name="A125205882T">#REF!,#REF!</definedName>
    <definedName name="A125205882T_Latest">#REF!</definedName>
    <definedName name="A125205886A">#REF!,#REF!</definedName>
    <definedName name="A125205886A_Latest">#REF!</definedName>
    <definedName name="A125205890T">#REF!,#REF!</definedName>
    <definedName name="A125205890T_Latest">#REF!</definedName>
    <definedName name="A125205894A">#REF!,#REF!</definedName>
    <definedName name="A125205894A_Latest">#REF!</definedName>
    <definedName name="A125205898K">#REF!,#REF!</definedName>
    <definedName name="A125205898K_Latest">#REF!</definedName>
    <definedName name="A125205902R">#REF!,#REF!</definedName>
    <definedName name="A125205902R_Latest">#REF!</definedName>
    <definedName name="A125205906X">#REF!,#REF!</definedName>
    <definedName name="A125205906X_Latest">#REF!</definedName>
    <definedName name="A125205910R">#REF!,#REF!</definedName>
    <definedName name="A125205910R_Latest">#REF!</definedName>
    <definedName name="A125205914X">#REF!,#REF!</definedName>
    <definedName name="A125205914X_Latest">#REF!</definedName>
    <definedName name="A125205918J">#REF!,#REF!</definedName>
    <definedName name="A125205918J_Latest">#REF!</definedName>
    <definedName name="A125205922X">#REF!,#REF!</definedName>
    <definedName name="A125205922X_Latest">#REF!</definedName>
    <definedName name="A125205926J">#REF!,#REF!</definedName>
    <definedName name="A125205926J_Latest">#REF!</definedName>
    <definedName name="A125205930X">#REF!,#REF!</definedName>
    <definedName name="A125205930X_Latest">#REF!</definedName>
    <definedName name="A125205934J">#REF!,#REF!</definedName>
    <definedName name="A125205934J_Latest">#REF!</definedName>
    <definedName name="A125205938T">#REF!,#REF!</definedName>
    <definedName name="A125205938T_Latest">#REF!</definedName>
    <definedName name="A125205942J">#REF!,#REF!</definedName>
    <definedName name="A125205942J_Latest">#REF!</definedName>
    <definedName name="A125205946T">#REF!,#REF!</definedName>
    <definedName name="A125205946T_Latest">#REF!</definedName>
    <definedName name="A125205950J">#REF!,#REF!</definedName>
    <definedName name="A125205950J_Latest">#REF!</definedName>
    <definedName name="A125205954T">#REF!,#REF!</definedName>
    <definedName name="A125205954T_Latest">#REF!</definedName>
    <definedName name="A125205958A">#REF!,#REF!</definedName>
    <definedName name="A125205958A_Latest">#REF!</definedName>
    <definedName name="A125205962T">#REF!,#REF!</definedName>
    <definedName name="A125205962T_Latest">#REF!</definedName>
    <definedName name="A125205966A">#REF!,#REF!</definedName>
    <definedName name="A125205966A_Latest">#REF!</definedName>
    <definedName name="A125205970T">#REF!,#REF!</definedName>
    <definedName name="A125205970T_Latest">#REF!</definedName>
    <definedName name="A125205974A">#REF!,#REF!</definedName>
    <definedName name="A125205974A_Latest">#REF!</definedName>
    <definedName name="A125205978K">#REF!,#REF!</definedName>
    <definedName name="A125205978K_Latest">#REF!</definedName>
    <definedName name="A125205982A">#REF!,#REF!</definedName>
    <definedName name="A125205982A_Latest">#REF!</definedName>
    <definedName name="A125205986K">#REF!,#REF!</definedName>
    <definedName name="A125205986K_Latest">#REF!</definedName>
    <definedName name="A125205990A">#REF!,#REF!</definedName>
    <definedName name="A125205990A_Latest">#REF!</definedName>
    <definedName name="A125205994K">#REF!,#REF!</definedName>
    <definedName name="A125205994K_Latest">#REF!</definedName>
    <definedName name="A125205998V">#REF!,#REF!</definedName>
    <definedName name="A125205998V_Latest">#REF!</definedName>
    <definedName name="A125206002A">#REF!,#REF!</definedName>
    <definedName name="A125206002A_Latest">#REF!</definedName>
    <definedName name="A125206006K">#REF!,#REF!</definedName>
    <definedName name="A125206006K_Latest">#REF!</definedName>
    <definedName name="A125206010A">#REF!,#REF!</definedName>
    <definedName name="A125206010A_Latest">#REF!</definedName>
    <definedName name="A125206014K">#REF!,#REF!</definedName>
    <definedName name="A125206014K_Latest">#REF!</definedName>
    <definedName name="A125206018V">#REF!,#REF!</definedName>
    <definedName name="A125206018V_Latest">#REF!</definedName>
    <definedName name="A125206022K">#REF!,#REF!</definedName>
    <definedName name="A125206022K_Latest">#REF!</definedName>
    <definedName name="A125206026V">#REF!,#REF!</definedName>
    <definedName name="A125206026V_Latest">#REF!</definedName>
    <definedName name="A125206030K">#REF!,#REF!</definedName>
    <definedName name="A125206030K_Latest">#REF!</definedName>
    <definedName name="A125206034V">#REF!,#REF!</definedName>
    <definedName name="A125206034V_Latest">#REF!</definedName>
    <definedName name="A125206038C">#REF!,#REF!</definedName>
    <definedName name="A125206038C_Latest">#REF!</definedName>
    <definedName name="A125206042V">#REF!,#REF!</definedName>
    <definedName name="A125206042V_Latest">#REF!</definedName>
    <definedName name="A125206046C">#REF!,#REF!</definedName>
    <definedName name="A125206046C_Latest">#REF!</definedName>
    <definedName name="A125206050V">#REF!,#REF!</definedName>
    <definedName name="A125206050V_Latest">#REF!</definedName>
    <definedName name="A125206054C">#REF!,#REF!</definedName>
    <definedName name="A125206054C_Latest">#REF!</definedName>
    <definedName name="A125206058L">#REF!,#REF!</definedName>
    <definedName name="A125206058L_Latest">#REF!</definedName>
    <definedName name="A125206062C">#REF!,#REF!</definedName>
    <definedName name="A125206062C_Latest">#REF!</definedName>
    <definedName name="A125206066L">#REF!,#REF!</definedName>
    <definedName name="A125206066L_Latest">#REF!</definedName>
    <definedName name="A125206070C">#REF!,#REF!</definedName>
    <definedName name="A125206070C_Latest">#REF!</definedName>
    <definedName name="A125206074L">#REF!,#REF!</definedName>
    <definedName name="A125206074L_Latest">#REF!</definedName>
    <definedName name="A125206078W">#REF!,#REF!</definedName>
    <definedName name="A125206078W_Latest">#REF!</definedName>
    <definedName name="A125206082L">#REF!,#REF!</definedName>
    <definedName name="A125206082L_Latest">#REF!</definedName>
    <definedName name="A125206086W">#REF!,#REF!</definedName>
    <definedName name="A125206086W_Latest">#REF!</definedName>
    <definedName name="A125206090L">#REF!,#REF!</definedName>
    <definedName name="A125206090L_Latest">#REF!</definedName>
    <definedName name="A125206094W">#REF!,#REF!</definedName>
    <definedName name="A125206094W_Latest">#REF!</definedName>
    <definedName name="A125206098F">#REF!,#REF!</definedName>
    <definedName name="A125206098F_Latest">#REF!</definedName>
    <definedName name="A125206102K">#REF!,#REF!</definedName>
    <definedName name="A125206102K_Latest">#REF!</definedName>
    <definedName name="A125206106V">#REF!,#REF!</definedName>
    <definedName name="A125206106V_Latest">#REF!</definedName>
    <definedName name="A125206110K">#REF!,#REF!</definedName>
    <definedName name="A125206110K_Latest">#REF!</definedName>
    <definedName name="A125206114V">#REF!,#REF!</definedName>
    <definedName name="A125206114V_Latest">#REF!</definedName>
    <definedName name="A125206118C">#REF!,#REF!</definedName>
    <definedName name="A125206118C_Latest">#REF!</definedName>
    <definedName name="A125206122V">#REF!,#REF!</definedName>
    <definedName name="A125206122V_Latest">#REF!</definedName>
    <definedName name="A125206126C">#REF!,#REF!</definedName>
    <definedName name="A125206126C_Latest">#REF!</definedName>
    <definedName name="A125206130V">#REF!,#REF!</definedName>
    <definedName name="A125206130V_Latest">#REF!</definedName>
    <definedName name="A125206134C">#REF!,#REF!</definedName>
    <definedName name="A125206134C_Latest">#REF!</definedName>
    <definedName name="A125206138L">#REF!,#REF!</definedName>
    <definedName name="A125206138L_Latest">#REF!</definedName>
    <definedName name="A125206142C">#REF!,#REF!</definedName>
    <definedName name="A125206142C_Latest">#REF!</definedName>
    <definedName name="A125206146L">#REF!,#REF!</definedName>
    <definedName name="A125206146L_Latest">#REF!</definedName>
    <definedName name="A125206150C">#REF!,#REF!</definedName>
    <definedName name="A125206150C_Latest">#REF!</definedName>
    <definedName name="A125206154L">#REF!,#REF!</definedName>
    <definedName name="A125206154L_Latest">#REF!</definedName>
    <definedName name="A125206158W">#REF!,#REF!</definedName>
    <definedName name="A125206158W_Latest">#REF!</definedName>
    <definedName name="A125206162L">#REF!,#REF!</definedName>
    <definedName name="A125206162L_Latest">#REF!</definedName>
    <definedName name="A125206166W">#REF!,#REF!</definedName>
    <definedName name="A125206166W_Latest">#REF!</definedName>
    <definedName name="A125206170L">#REF!,#REF!</definedName>
    <definedName name="A125206170L_Latest">#REF!</definedName>
    <definedName name="A125206174W">#REF!,#REF!</definedName>
    <definedName name="A125206174W_Latest">#REF!</definedName>
    <definedName name="A125206178F">#REF!,#REF!</definedName>
    <definedName name="A125206178F_Latest">#REF!</definedName>
    <definedName name="A125206182W">#REF!,#REF!</definedName>
    <definedName name="A125206182W_Latest">#REF!</definedName>
    <definedName name="A125206186F">#REF!,#REF!</definedName>
    <definedName name="A125206186F_Latest">#REF!</definedName>
    <definedName name="A125206190W">#REF!,#REF!</definedName>
    <definedName name="A125206190W_Latest">#REF!</definedName>
    <definedName name="A125206194F">#REF!,#REF!</definedName>
    <definedName name="A125206194F_Latest">#REF!</definedName>
    <definedName name="A125206198R">#REF!,#REF!</definedName>
    <definedName name="A125206198R_Latest">#REF!</definedName>
    <definedName name="A125206202V">#REF!,#REF!</definedName>
    <definedName name="A125206202V_Latest">#REF!</definedName>
    <definedName name="A125206206C">#REF!,#REF!</definedName>
    <definedName name="A125206206C_Latest">#REF!</definedName>
    <definedName name="A125206210V">#REF!,#REF!</definedName>
    <definedName name="A125206210V_Latest">#REF!</definedName>
    <definedName name="A125206214C">#REF!,#REF!</definedName>
    <definedName name="A125206214C_Latest">#REF!</definedName>
    <definedName name="A125206218L">#REF!,#REF!</definedName>
    <definedName name="A125206218L_Latest">#REF!</definedName>
    <definedName name="A125206222C">#REF!,#REF!</definedName>
    <definedName name="A125206222C_Latest">#REF!</definedName>
    <definedName name="A125206226L">#REF!,#REF!</definedName>
    <definedName name="A125206226L_Latest">#REF!</definedName>
    <definedName name="A125206230C">#REF!,#REF!</definedName>
    <definedName name="A125206230C_Latest">#REF!</definedName>
    <definedName name="A125206234L">#REF!,#REF!</definedName>
    <definedName name="A125206234L_Latest">#REF!</definedName>
    <definedName name="A125206238W">#REF!,#REF!</definedName>
    <definedName name="A125206238W_Latest">#REF!</definedName>
    <definedName name="A125206242L">#REF!,#REF!</definedName>
    <definedName name="A125206242L_Latest">#REF!</definedName>
    <definedName name="A125206246W">#REF!,#REF!</definedName>
    <definedName name="A125206246W_Latest">#REF!</definedName>
    <definedName name="A125206250L">#REF!,#REF!</definedName>
    <definedName name="A125206250L_Latest">#REF!</definedName>
    <definedName name="A125206254W">#REF!,#REF!</definedName>
    <definedName name="A125206254W_Latest">#REF!</definedName>
    <definedName name="A125206258F">#REF!,#REF!</definedName>
    <definedName name="A125206258F_Latest">#REF!</definedName>
    <definedName name="A125206262W">#REF!,#REF!</definedName>
    <definedName name="A125206262W_Latest">#REF!</definedName>
    <definedName name="A125206266F">#REF!,#REF!</definedName>
    <definedName name="A125206266F_Latest">#REF!</definedName>
    <definedName name="A125206270W">#REF!,#REF!</definedName>
    <definedName name="A125206270W_Latest">#REF!</definedName>
    <definedName name="A125206274F">#REF!,#REF!</definedName>
    <definedName name="A125206274F_Latest">#REF!</definedName>
    <definedName name="A125206278R">#REF!,#REF!</definedName>
    <definedName name="A125206278R_Latest">#REF!</definedName>
    <definedName name="A125206282F">#REF!,#REF!</definedName>
    <definedName name="A125206282F_Latest">#REF!</definedName>
    <definedName name="A125206286R">#REF!,#REF!</definedName>
    <definedName name="A125206286R_Latest">#REF!</definedName>
    <definedName name="A125206290F">#REF!,#REF!</definedName>
    <definedName name="A125206290F_Latest">#REF!</definedName>
    <definedName name="A125206294R">#REF!,#REF!</definedName>
    <definedName name="A125206294R_Latest">#REF!</definedName>
    <definedName name="A125206298X">#REF!,#REF!</definedName>
    <definedName name="A125206298X_Latest">#REF!</definedName>
    <definedName name="A125206302C">#REF!,#REF!</definedName>
    <definedName name="A125206302C_Latest">#REF!</definedName>
    <definedName name="A125206306L">#REF!,#REF!</definedName>
    <definedName name="A125206306L_Latest">#REF!</definedName>
    <definedName name="A125206310C">#REF!,#REF!</definedName>
    <definedName name="A125206310C_Latest">#REF!</definedName>
    <definedName name="A125206314L">#REF!,#REF!</definedName>
    <definedName name="A125206314L_Latest">#REF!</definedName>
    <definedName name="A125206318W">#REF!,#REF!</definedName>
    <definedName name="A125206318W_Latest">#REF!</definedName>
    <definedName name="A125206322L">#REF!,#REF!</definedName>
    <definedName name="A125206322L_Latest">#REF!</definedName>
    <definedName name="A125206326W">#REF!,#REF!</definedName>
    <definedName name="A125206326W_Latest">#REF!</definedName>
    <definedName name="A125206330L">#REF!,#REF!</definedName>
    <definedName name="A125206330L_Latest">#REF!</definedName>
    <definedName name="A125206334W">#REF!,#REF!</definedName>
    <definedName name="A125206334W_Latest">#REF!</definedName>
    <definedName name="A125206338F">#REF!,#REF!</definedName>
    <definedName name="A125206338F_Latest">#REF!</definedName>
    <definedName name="A125206342W">#REF!,#REF!</definedName>
    <definedName name="A125206342W_Latest">#REF!</definedName>
    <definedName name="A125206346F">#REF!,#REF!</definedName>
    <definedName name="A125206346F_Latest">#REF!</definedName>
    <definedName name="A125206350W">#REF!,#REF!</definedName>
    <definedName name="A125206350W_Latest">#REF!</definedName>
    <definedName name="A125206354F">#REF!,#REF!</definedName>
    <definedName name="A125206354F_Latest">#REF!</definedName>
    <definedName name="A125206358R">#REF!,#REF!</definedName>
    <definedName name="A125206358R_Latest">#REF!</definedName>
    <definedName name="A125206362F">#REF!,#REF!</definedName>
    <definedName name="A125206362F_Latest">#REF!</definedName>
    <definedName name="A125206366R">#REF!,#REF!</definedName>
    <definedName name="A125206366R_Latest">#REF!</definedName>
    <definedName name="A125206370F">#REF!,#REF!</definedName>
    <definedName name="A125206370F_Latest">#REF!</definedName>
    <definedName name="A125206374R">#REF!,#REF!</definedName>
    <definedName name="A125206374R_Latest">#REF!</definedName>
    <definedName name="A125206378X">#REF!,#REF!</definedName>
    <definedName name="A125206378X_Latest">#REF!</definedName>
    <definedName name="A125206382R">#REF!,#REF!</definedName>
    <definedName name="A125206382R_Latest">#REF!</definedName>
    <definedName name="A125206386X">#REF!,#REF!</definedName>
    <definedName name="A125206386X_Latest">#REF!</definedName>
    <definedName name="A125206390R">#REF!,#REF!</definedName>
    <definedName name="A125206390R_Latest">#REF!</definedName>
    <definedName name="A125206394X">#REF!,#REF!</definedName>
    <definedName name="A125206394X_Latest">#REF!</definedName>
    <definedName name="A125206398J">#REF!,#REF!</definedName>
    <definedName name="A125206398J_Latest">#REF!</definedName>
    <definedName name="A125206402L">#REF!,#REF!</definedName>
    <definedName name="A125206402L_Latest">#REF!</definedName>
    <definedName name="A125206406W">#REF!,#REF!</definedName>
    <definedName name="A125206406W_Latest">#REF!</definedName>
    <definedName name="A125206410L">#REF!,#REF!</definedName>
    <definedName name="A125206410L_Latest">#REF!</definedName>
    <definedName name="A125206414W">#REF!,#REF!</definedName>
    <definedName name="A125206414W_Latest">#REF!</definedName>
    <definedName name="A125206418F">#REF!,#REF!</definedName>
    <definedName name="A125206418F_Latest">#REF!</definedName>
    <definedName name="A125206422W">#REF!,#REF!</definedName>
    <definedName name="A125206422W_Latest">#REF!</definedName>
    <definedName name="A125206426F">#REF!,#REF!</definedName>
    <definedName name="A125206426F_Latest">#REF!</definedName>
    <definedName name="A125206430W">#REF!,#REF!</definedName>
    <definedName name="A125206430W_Latest">#REF!</definedName>
    <definedName name="A125206434F">#REF!,#REF!</definedName>
    <definedName name="A125206434F_Latest">#REF!</definedName>
    <definedName name="A125206438R">#REF!,#REF!</definedName>
    <definedName name="A125206438R_Latest">#REF!</definedName>
    <definedName name="A125206442F">#REF!,#REF!</definedName>
    <definedName name="A125206442F_Latest">#REF!</definedName>
    <definedName name="A125206446R">#REF!,#REF!</definedName>
    <definedName name="A125206446R_Latest">#REF!</definedName>
    <definedName name="A125206450F">#REF!,#REF!</definedName>
    <definedName name="A125206450F_Latest">#REF!</definedName>
    <definedName name="A125206454R">#REF!,#REF!</definedName>
    <definedName name="A125206454R_Latest">#REF!</definedName>
    <definedName name="A125206458X">#REF!,#REF!</definedName>
    <definedName name="A125206458X_Latest">#REF!</definedName>
    <definedName name="A125206462R">#REF!,#REF!</definedName>
    <definedName name="A125206462R_Latest">#REF!</definedName>
    <definedName name="A125206466X">#REF!,#REF!</definedName>
    <definedName name="A125206466X_Latest">#REF!</definedName>
    <definedName name="A125206470R">#REF!,#REF!</definedName>
    <definedName name="A125206470R_Latest">#REF!</definedName>
    <definedName name="A125206474X">#REF!,#REF!</definedName>
    <definedName name="A125206474X_Latest">#REF!</definedName>
    <definedName name="A125206478J">#REF!,#REF!</definedName>
    <definedName name="A125206478J_Latest">#REF!</definedName>
    <definedName name="A125206482X">#REF!,#REF!</definedName>
    <definedName name="A125206482X_Latest">#REF!</definedName>
    <definedName name="A125206486J">#REF!,#REF!</definedName>
    <definedName name="A125206486J_Latest">#REF!</definedName>
    <definedName name="A125206490X">#REF!,#REF!</definedName>
    <definedName name="A125206490X_Latest">#REF!</definedName>
    <definedName name="A125206494J">#REF!,#REF!</definedName>
    <definedName name="A125206494J_Latest">#REF!</definedName>
    <definedName name="A125206498T">#REF!,#REF!</definedName>
    <definedName name="A125206498T_Latest">#REF!</definedName>
    <definedName name="A125206502W">#REF!,#REF!</definedName>
    <definedName name="A125206502W_Latest">#REF!</definedName>
    <definedName name="A125206506F">#REF!,#REF!</definedName>
    <definedName name="A125206506F_Latest">#REF!</definedName>
    <definedName name="A125206510W">#REF!,#REF!</definedName>
    <definedName name="A125206510W_Latest">#REF!</definedName>
    <definedName name="A125206514F">#REF!,#REF!</definedName>
    <definedName name="A125206514F_Latest">#REF!</definedName>
    <definedName name="A125206518R">#REF!,#REF!</definedName>
    <definedName name="A125206518R_Latest">#REF!</definedName>
    <definedName name="A125206522F">#REF!,#REF!</definedName>
    <definedName name="A125206522F_Latest">#REF!</definedName>
    <definedName name="A125206526R">#REF!,#REF!</definedName>
    <definedName name="A125206526R_Latest">#REF!</definedName>
    <definedName name="A125206530F">#REF!,#REF!</definedName>
    <definedName name="A125206530F_Latest">#REF!</definedName>
    <definedName name="A125206534R">#REF!,#REF!</definedName>
    <definedName name="A125206534R_Latest">#REF!</definedName>
    <definedName name="A125206538X">#REF!,#REF!</definedName>
    <definedName name="A125206538X_Latest">#REF!</definedName>
    <definedName name="A125206542R">#REF!,#REF!</definedName>
    <definedName name="A125206542R_Latest">#REF!</definedName>
    <definedName name="A125206546X">#REF!,#REF!</definedName>
    <definedName name="A125206546X_Latest">#REF!</definedName>
    <definedName name="A125206550R">#REF!,#REF!</definedName>
    <definedName name="A125206550R_Latest">#REF!</definedName>
    <definedName name="A125206554X">#REF!,#REF!</definedName>
    <definedName name="A125206554X_Latest">#REF!</definedName>
    <definedName name="A125206558J">#REF!,#REF!</definedName>
    <definedName name="A125206558J_Latest">#REF!</definedName>
    <definedName name="A125206562X">#REF!,#REF!</definedName>
    <definedName name="A125206562X_Latest">#REF!</definedName>
    <definedName name="A125206566J">#REF!,#REF!</definedName>
    <definedName name="A125206566J_Latest">#REF!</definedName>
    <definedName name="A125206570X">#REF!,#REF!</definedName>
    <definedName name="A125206570X_Latest">#REF!</definedName>
    <definedName name="A125206574J">#REF!,#REF!</definedName>
    <definedName name="A125206574J_Latest">#REF!</definedName>
    <definedName name="A125206578T">#REF!,#REF!</definedName>
    <definedName name="A125206578T_Latest">#REF!</definedName>
    <definedName name="A125206582J">#REF!,#REF!</definedName>
    <definedName name="A125206582J_Latest">#REF!</definedName>
    <definedName name="A125206586T">#REF!,#REF!</definedName>
    <definedName name="A125206586T_Latest">#REF!</definedName>
    <definedName name="A125206590J">#REF!,#REF!</definedName>
    <definedName name="A125206590J_Latest">#REF!</definedName>
    <definedName name="A125206594T">#REF!,#REF!</definedName>
    <definedName name="A125206594T_Latest">#REF!</definedName>
    <definedName name="A125206598A">#REF!,#REF!</definedName>
    <definedName name="A125206598A_Latest">#REF!</definedName>
    <definedName name="A125206602F">#REF!,#REF!</definedName>
    <definedName name="A125206602F_Latest">#REF!</definedName>
    <definedName name="A125206606R">#REF!,#REF!</definedName>
    <definedName name="A125206606R_Latest">#REF!</definedName>
    <definedName name="A125206610F">#REF!,#REF!</definedName>
    <definedName name="A125206610F_Latest">#REF!</definedName>
    <definedName name="A125206614R">#REF!,#REF!</definedName>
    <definedName name="A125206614R_Latest">#REF!</definedName>
    <definedName name="A125206618X">#REF!,#REF!</definedName>
    <definedName name="A125206618X_Latest">#REF!</definedName>
    <definedName name="A125206622R">#REF!,#REF!</definedName>
    <definedName name="A125206622R_Latest">#REF!</definedName>
    <definedName name="A125206626X">#REF!,#REF!</definedName>
    <definedName name="A125206626X_Latest">#REF!</definedName>
    <definedName name="A125206630R">#REF!,#REF!</definedName>
    <definedName name="A125206630R_Latest">#REF!</definedName>
    <definedName name="A125206634X">#REF!,#REF!</definedName>
    <definedName name="A125206634X_Latest">#REF!</definedName>
    <definedName name="A125206638J">#REF!,#REF!</definedName>
    <definedName name="A125206638J_Latest">#REF!</definedName>
    <definedName name="A125206642X">#REF!,#REF!</definedName>
    <definedName name="A125206642X_Latest">#REF!</definedName>
    <definedName name="A125206646J">#REF!,#REF!</definedName>
    <definedName name="A125206646J_Latest">#REF!</definedName>
    <definedName name="A125206650X">#REF!,#REF!</definedName>
    <definedName name="A125206650X_Latest">#REF!</definedName>
    <definedName name="A125206654J">#REF!,#REF!</definedName>
    <definedName name="A125206654J_Latest">#REF!</definedName>
    <definedName name="A125206658T">#REF!,#REF!</definedName>
    <definedName name="A125206658T_Latest">#REF!</definedName>
    <definedName name="A125206662J">#REF!,#REF!</definedName>
    <definedName name="A125206662J_Latest">#REF!</definedName>
    <definedName name="A125206666T">#REF!,#REF!</definedName>
    <definedName name="A125206666T_Latest">#REF!</definedName>
    <definedName name="A125206670J">#REF!,#REF!</definedName>
    <definedName name="A125206670J_Latest">#REF!</definedName>
    <definedName name="A125206674T">#REF!,#REF!</definedName>
    <definedName name="A125206674T_Latest">#REF!</definedName>
    <definedName name="A125206678A">#REF!,#REF!</definedName>
    <definedName name="A125206678A_Latest">#REF!</definedName>
    <definedName name="A125206682T">#REF!,#REF!</definedName>
    <definedName name="A125206682T_Latest">#REF!</definedName>
    <definedName name="A125206686A">#REF!,#REF!</definedName>
    <definedName name="A125206686A_Latest">#REF!</definedName>
    <definedName name="A125206690T">#REF!,#REF!</definedName>
    <definedName name="A125206690T_Latest">#REF!</definedName>
    <definedName name="A125206694A">#REF!,#REF!</definedName>
    <definedName name="A125206694A_Latest">#REF!</definedName>
    <definedName name="A125206698K">#REF!,#REF!</definedName>
    <definedName name="A125206698K_Latest">#REF!</definedName>
    <definedName name="A125206702R">#REF!,#REF!</definedName>
    <definedName name="A125206702R_Latest">#REF!</definedName>
    <definedName name="A125206706X">#REF!,#REF!</definedName>
    <definedName name="A125206706X_Latest">#REF!</definedName>
    <definedName name="A125206710R">#REF!,#REF!</definedName>
    <definedName name="A125206710R_Latest">#REF!</definedName>
    <definedName name="A125206714X">#REF!,#REF!</definedName>
    <definedName name="A125206714X_Latest">#REF!</definedName>
    <definedName name="A125206718J">#REF!,#REF!</definedName>
    <definedName name="A125206718J_Latest">#REF!</definedName>
    <definedName name="A125206722X">#REF!,#REF!</definedName>
    <definedName name="A125206722X_Latest">#REF!</definedName>
    <definedName name="A125206726J">#REF!,#REF!</definedName>
    <definedName name="A125206726J_Latest">#REF!</definedName>
    <definedName name="A125206730X">#REF!,#REF!</definedName>
    <definedName name="A125206730X_Latest">#REF!</definedName>
    <definedName name="A125206734J">#REF!,#REF!</definedName>
    <definedName name="A125206734J_Latest">#REF!</definedName>
    <definedName name="A125206738T">#REF!,#REF!</definedName>
    <definedName name="A125206738T_Latest">#REF!</definedName>
    <definedName name="A125206742J">#REF!,#REF!</definedName>
    <definedName name="A125206742J_Latest">#REF!</definedName>
    <definedName name="A125206746T">#REF!,#REF!</definedName>
    <definedName name="A125206746T_Latest">#REF!</definedName>
    <definedName name="A125206750J">#REF!,#REF!</definedName>
    <definedName name="A125206750J_Latest">#REF!</definedName>
    <definedName name="A125206754T">#REF!,#REF!</definedName>
    <definedName name="A125206754T_Latest">#REF!</definedName>
    <definedName name="A125206758A">#REF!,#REF!</definedName>
    <definedName name="A125206758A_Latest">#REF!</definedName>
    <definedName name="A125206762T">#REF!,#REF!</definedName>
    <definedName name="A125206762T_Latest">#REF!</definedName>
    <definedName name="A125206766A">#REF!,#REF!</definedName>
    <definedName name="A125206766A_Latest">#REF!</definedName>
    <definedName name="A125206770T">#REF!,#REF!</definedName>
    <definedName name="A125206770T_Latest">#REF!</definedName>
    <definedName name="A125206774A">#REF!,#REF!</definedName>
    <definedName name="A125206774A_Latest">#REF!</definedName>
    <definedName name="A125206778K">#REF!,#REF!</definedName>
    <definedName name="A125206778K_Latest">#REF!</definedName>
    <definedName name="A125206782A">#REF!,#REF!</definedName>
    <definedName name="A125206782A_Latest">#REF!</definedName>
    <definedName name="A125206786K">#REF!,#REF!</definedName>
    <definedName name="A125206786K_Latest">#REF!</definedName>
    <definedName name="A125206790A">#REF!,#REF!</definedName>
    <definedName name="A125206790A_Latest">#REF!</definedName>
    <definedName name="A125206794K">#REF!,#REF!</definedName>
    <definedName name="A125206794K_Latest">#REF!</definedName>
    <definedName name="A125206798V">#REF!,#REF!</definedName>
    <definedName name="A125206798V_Latest">#REF!</definedName>
    <definedName name="A125206802X">#REF!,#REF!</definedName>
    <definedName name="A125206802X_Latest">#REF!</definedName>
    <definedName name="A125206806J">#REF!,#REF!</definedName>
    <definedName name="A125206806J_Latest">#REF!</definedName>
    <definedName name="A125206810X">#REF!,#REF!</definedName>
    <definedName name="A125206810X_Latest">#REF!</definedName>
    <definedName name="A125206814J">#REF!,#REF!</definedName>
    <definedName name="A125206814J_Latest">#REF!</definedName>
    <definedName name="A125206818T">#REF!,#REF!</definedName>
    <definedName name="A125206818T_Latest">#REF!</definedName>
    <definedName name="A125206822J">#REF!,#REF!</definedName>
    <definedName name="A125206822J_Latest">#REF!</definedName>
    <definedName name="A125206826T">#REF!,#REF!</definedName>
    <definedName name="A125206826T_Latest">#REF!</definedName>
    <definedName name="A125206830J">#REF!,#REF!</definedName>
    <definedName name="A125206830J_Latest">#REF!</definedName>
    <definedName name="A125206834T">#REF!,#REF!</definedName>
    <definedName name="A125206834T_Latest">#REF!</definedName>
    <definedName name="A125206838A">#REF!,#REF!</definedName>
    <definedName name="A125206838A_Latest">#REF!</definedName>
    <definedName name="A125206842T">#REF!,#REF!</definedName>
    <definedName name="A125206842T_Latest">#REF!</definedName>
    <definedName name="A125206846A">#REF!,#REF!</definedName>
    <definedName name="A125206846A_Latest">#REF!</definedName>
    <definedName name="A125206850T">#REF!,#REF!</definedName>
    <definedName name="A125206850T_Latest">#REF!</definedName>
    <definedName name="A125206854A">#REF!,#REF!</definedName>
    <definedName name="A125206854A_Latest">#REF!</definedName>
    <definedName name="A125206858K">#REF!,#REF!</definedName>
    <definedName name="A125206858K_Latest">#REF!</definedName>
    <definedName name="A125206862A">#REF!,#REF!</definedName>
    <definedName name="A125206862A_Latest">#REF!</definedName>
    <definedName name="A125206866K">#REF!,#REF!</definedName>
    <definedName name="A125206866K_Latest">#REF!</definedName>
    <definedName name="A125206870A">#REF!,#REF!</definedName>
    <definedName name="A125206870A_Latest">#REF!</definedName>
    <definedName name="A125206874K">#REF!,#REF!</definedName>
    <definedName name="A125206874K_Latest">#REF!</definedName>
    <definedName name="A125206878V">#REF!,#REF!</definedName>
    <definedName name="A125206878V_Latest">#REF!</definedName>
    <definedName name="A125206882K">#REF!,#REF!</definedName>
    <definedName name="A125206882K_Latest">#REF!</definedName>
    <definedName name="A125206886V">#REF!,#REF!</definedName>
    <definedName name="A125206886V_Latest">#REF!</definedName>
    <definedName name="A125206890K">#REF!,#REF!</definedName>
    <definedName name="A125206890K_Latest">#REF!</definedName>
    <definedName name="A125206894V">#REF!,#REF!</definedName>
    <definedName name="A125206894V_Latest">#REF!</definedName>
    <definedName name="A125206898C">#REF!,#REF!</definedName>
    <definedName name="A125206898C_Latest">#REF!</definedName>
    <definedName name="A125206902J">#REF!,#REF!</definedName>
    <definedName name="A125206902J_Latest">#REF!</definedName>
    <definedName name="A125206906T">#REF!,#REF!</definedName>
    <definedName name="A125206906T_Latest">#REF!</definedName>
    <definedName name="A125206910J">#REF!,#REF!</definedName>
    <definedName name="A125206910J_Latest">#REF!</definedName>
    <definedName name="A125206914T">#REF!,#REF!</definedName>
    <definedName name="A125206914T_Latest">#REF!</definedName>
    <definedName name="A125206918A">#REF!,#REF!</definedName>
    <definedName name="A125206918A_Latest">#REF!</definedName>
    <definedName name="A125206922T">#REF!,#REF!</definedName>
    <definedName name="A125206922T_Latest">#REF!</definedName>
    <definedName name="A125206926A">#REF!,#REF!</definedName>
    <definedName name="A125206926A_Latest">#REF!</definedName>
    <definedName name="A125206930T">#REF!,#REF!</definedName>
    <definedName name="A125206930T_Latest">#REF!</definedName>
    <definedName name="A125206934A">#REF!,#REF!</definedName>
    <definedName name="A125206934A_Latest">#REF!</definedName>
    <definedName name="A125206938K">#REF!,#REF!</definedName>
    <definedName name="A125206938K_Latest">#REF!</definedName>
    <definedName name="A125206942A">#REF!,#REF!</definedName>
    <definedName name="A125206942A_Latest">#REF!</definedName>
    <definedName name="A125206946K">#REF!,#REF!</definedName>
    <definedName name="A125206946K_Latest">#REF!</definedName>
    <definedName name="A125206950A">#REF!,#REF!</definedName>
    <definedName name="A125206950A_Latest">#REF!</definedName>
    <definedName name="A125206954K">#REF!,#REF!</definedName>
    <definedName name="A125206954K_Latest">#REF!</definedName>
    <definedName name="A125206958V">#REF!,#REF!</definedName>
    <definedName name="A125206958V_Latest">#REF!</definedName>
    <definedName name="A125206962K">#REF!,#REF!</definedName>
    <definedName name="A125206962K_Latest">#REF!</definedName>
    <definedName name="A125206966V">#REF!,#REF!</definedName>
    <definedName name="A125206966V_Latest">#REF!</definedName>
    <definedName name="A125206970K">#REF!,#REF!</definedName>
    <definedName name="A125206970K_Latest">#REF!</definedName>
    <definedName name="A125206974V">#REF!,#REF!</definedName>
    <definedName name="A125206974V_Latest">#REF!</definedName>
    <definedName name="A125206978C">#REF!,#REF!</definedName>
    <definedName name="A125206978C_Latest">#REF!</definedName>
    <definedName name="A125206982V">#REF!,#REF!</definedName>
    <definedName name="A125206982V_Latest">#REF!</definedName>
    <definedName name="A125206986C">#REF!,#REF!</definedName>
    <definedName name="A125206986C_Latest">#REF!</definedName>
    <definedName name="A125206990V">#REF!,#REF!</definedName>
    <definedName name="A125206990V_Latest">#REF!</definedName>
    <definedName name="A125206994C">#REF!,#REF!</definedName>
    <definedName name="A125206994C_Latest">#REF!</definedName>
    <definedName name="A125206998L">#REF!,#REF!</definedName>
    <definedName name="A125206998L_Latest">#REF!</definedName>
    <definedName name="A125207002V">#REF!,#REF!</definedName>
    <definedName name="A125207002V_Latest">#REF!</definedName>
    <definedName name="A125207006C">#REF!,#REF!</definedName>
    <definedName name="A125207006C_Latest">#REF!</definedName>
    <definedName name="A125207010V">#REF!,#REF!</definedName>
    <definedName name="A125207010V_Latest">#REF!</definedName>
    <definedName name="A125207014C">#REF!,#REF!</definedName>
    <definedName name="A125207014C_Latest">#REF!</definedName>
    <definedName name="A125207018L">#REF!,#REF!</definedName>
    <definedName name="A125207018L_Latest">#REF!</definedName>
    <definedName name="A125207022C">#REF!,#REF!</definedName>
    <definedName name="A125207022C_Latest">#REF!</definedName>
    <definedName name="A125207026L">#REF!,#REF!</definedName>
    <definedName name="A125207026L_Latest">#REF!</definedName>
    <definedName name="A125207030C">#REF!,#REF!</definedName>
    <definedName name="A125207030C_Latest">#REF!</definedName>
    <definedName name="A125207034L">#REF!,#REF!</definedName>
    <definedName name="A125207034L_Latest">#REF!</definedName>
    <definedName name="A125208126R">#REF!,#REF!</definedName>
    <definedName name="A125208126R_Latest">#REF!</definedName>
    <definedName name="A125208130F">#REF!,#REF!</definedName>
    <definedName name="A125208130F_Latest">#REF!</definedName>
    <definedName name="A125208134R">#REF!,#REF!</definedName>
    <definedName name="A125208134R_Latest">#REF!</definedName>
    <definedName name="A125208138X">#REF!,#REF!</definedName>
    <definedName name="A125208138X_Latest">#REF!</definedName>
    <definedName name="A125208142R">#REF!,#REF!</definedName>
    <definedName name="A125208142R_Latest">#REF!</definedName>
    <definedName name="A125208146X">#REF!,#REF!</definedName>
    <definedName name="A125208146X_Latest">#REF!</definedName>
    <definedName name="A125208150R">#REF!,#REF!</definedName>
    <definedName name="A125208150R_Latest">#REF!</definedName>
    <definedName name="A125208154X">#REF!,#REF!</definedName>
    <definedName name="A125208154X_Latest">#REF!</definedName>
    <definedName name="A125208158J">#REF!,#REF!</definedName>
    <definedName name="A125208158J_Latest">#REF!</definedName>
    <definedName name="A125208162X">#REF!,#REF!</definedName>
    <definedName name="A125208162X_Latest">#REF!</definedName>
    <definedName name="A125208166J">#REF!,#REF!</definedName>
    <definedName name="A125208166J_Latest">#REF!</definedName>
    <definedName name="A125208170X">#REF!,#REF!</definedName>
    <definedName name="A125208170X_Latest">#REF!</definedName>
    <definedName name="A125208174J">#REF!,#REF!</definedName>
    <definedName name="A125208174J_Latest">#REF!</definedName>
    <definedName name="A125208178T">#REF!,#REF!</definedName>
    <definedName name="A125208178T_Latest">#REF!</definedName>
    <definedName name="A125208182J">#REF!,#REF!</definedName>
    <definedName name="A125208182J_Latest">#REF!</definedName>
    <definedName name="A125208186T">#REF!,#REF!</definedName>
    <definedName name="A125208186T_Latest">#REF!</definedName>
    <definedName name="A125208190J">#REF!,#REF!</definedName>
    <definedName name="A125208190J_Latest">#REF!</definedName>
    <definedName name="A125208194T">#REF!,#REF!</definedName>
    <definedName name="A125208194T_Latest">#REF!</definedName>
    <definedName name="A125208198A">#REF!,#REF!</definedName>
    <definedName name="A125208198A_Latest">#REF!</definedName>
    <definedName name="A125208202F">#REF!,#REF!</definedName>
    <definedName name="A125208202F_Latest">#REF!</definedName>
    <definedName name="A125208206R">#REF!,#REF!</definedName>
    <definedName name="A125208206R_Latest">#REF!</definedName>
    <definedName name="A125208210F">#REF!,#REF!</definedName>
    <definedName name="A125208210F_Latest">#REF!</definedName>
    <definedName name="A125208214R">#REF!,#REF!</definedName>
    <definedName name="A125208214R_Latest">#REF!</definedName>
    <definedName name="A125208218X">#REF!,#REF!</definedName>
    <definedName name="A125208218X_Latest">#REF!</definedName>
    <definedName name="A125208222R">#REF!,#REF!</definedName>
    <definedName name="A125208222R_Latest">#REF!</definedName>
    <definedName name="A125208226X">#REF!,#REF!</definedName>
    <definedName name="A125208226X_Latest">#REF!</definedName>
    <definedName name="A125208230R">#REF!,#REF!</definedName>
    <definedName name="A125208230R_Latest">#REF!</definedName>
    <definedName name="A125208234X">#REF!,#REF!</definedName>
    <definedName name="A125208234X_Latest">#REF!</definedName>
    <definedName name="A125208238J">#REF!,#REF!</definedName>
    <definedName name="A125208238J_Latest">#REF!</definedName>
    <definedName name="A125208242X">#REF!,#REF!</definedName>
    <definedName name="A125208242X_Latest">#REF!</definedName>
    <definedName name="A125208246J">#REF!,#REF!</definedName>
    <definedName name="A125208246J_Latest">#REF!</definedName>
    <definedName name="A125208250X">#REF!,#REF!</definedName>
    <definedName name="A125208250X_Latest">#REF!</definedName>
    <definedName name="A125208254J">#REF!,#REF!</definedName>
    <definedName name="A125208254J_Latest">#REF!</definedName>
    <definedName name="A125208258T">#REF!,#REF!</definedName>
    <definedName name="A125208258T_Latest">#REF!</definedName>
    <definedName name="A125209350A">#REF!,#REF!</definedName>
    <definedName name="A125209350A_Latest">#REF!</definedName>
    <definedName name="A125209354K">#REF!,#REF!</definedName>
    <definedName name="A125209354K_Latest">#REF!</definedName>
    <definedName name="A125209358V">#REF!,#REF!</definedName>
    <definedName name="A125209358V_Latest">#REF!</definedName>
    <definedName name="A125209362K">#REF!,#REF!</definedName>
    <definedName name="A125209362K_Latest">#REF!</definedName>
    <definedName name="A125209366V">#REF!,#REF!</definedName>
    <definedName name="A125209366V_Latest">#REF!</definedName>
    <definedName name="A125209370K">#REF!,#REF!</definedName>
    <definedName name="A125209370K_Latest">#REF!</definedName>
    <definedName name="A125209374V">#REF!,#REF!</definedName>
    <definedName name="A125209374V_Latest">#REF!</definedName>
    <definedName name="A125209378C">#REF!,#REF!</definedName>
    <definedName name="A125209378C_Latest">#REF!</definedName>
    <definedName name="A125209382V">#REF!,#REF!</definedName>
    <definedName name="A125209382V_Latest">#REF!</definedName>
    <definedName name="A125209386C">#REF!,#REF!</definedName>
    <definedName name="A125209386C_Latest">#REF!</definedName>
    <definedName name="A125209390V">#REF!,#REF!</definedName>
    <definedName name="A125209390V_Latest">#REF!</definedName>
    <definedName name="A125209394C">#REF!,#REF!</definedName>
    <definedName name="A125209394C_Latest">#REF!</definedName>
    <definedName name="A125209398L">#REF!,#REF!</definedName>
    <definedName name="A125209398L_Latest">#REF!</definedName>
    <definedName name="A125209402T">#REF!,#REF!</definedName>
    <definedName name="A125209402T_Latest">#REF!</definedName>
    <definedName name="A125209406A">#REF!,#REF!</definedName>
    <definedName name="A125209406A_Latest">#REF!</definedName>
    <definedName name="A125209410T">#REF!,#REF!</definedName>
    <definedName name="A125209410T_Latest">#REF!</definedName>
    <definedName name="A125209414A">#REF!,#REF!</definedName>
    <definedName name="A125209414A_Latest">#REF!</definedName>
    <definedName name="A125209418K">#REF!,#REF!</definedName>
    <definedName name="A125209418K_Latest">#REF!</definedName>
    <definedName name="A125209422A">#REF!,#REF!</definedName>
    <definedName name="A125209422A_Latest">#REF!</definedName>
    <definedName name="A125209426K">#REF!,#REF!</definedName>
    <definedName name="A125209426K_Latest">#REF!</definedName>
    <definedName name="A125209430A">#REF!,#REF!</definedName>
    <definedName name="A125209430A_Latest">#REF!</definedName>
    <definedName name="A125209434K">#REF!,#REF!</definedName>
    <definedName name="A125209434K_Latest">#REF!</definedName>
    <definedName name="A125209438V">#REF!,#REF!</definedName>
    <definedName name="A125209438V_Latest">#REF!</definedName>
    <definedName name="A125209442K">#REF!,#REF!</definedName>
    <definedName name="A125209442K_Latest">#REF!</definedName>
    <definedName name="A125209446V">#REF!,#REF!</definedName>
    <definedName name="A125209446V_Latest">#REF!</definedName>
    <definedName name="A125209450K">#REF!,#REF!</definedName>
    <definedName name="A125209450K_Latest">#REF!</definedName>
    <definedName name="A125209454V">#REF!,#REF!</definedName>
    <definedName name="A125209454V_Latest">#REF!</definedName>
    <definedName name="A125209458C">#REF!,#REF!</definedName>
    <definedName name="A125209458C_Latest">#REF!</definedName>
    <definedName name="A125209462V">#REF!,#REF!</definedName>
    <definedName name="A125209462V_Latest">#REF!</definedName>
    <definedName name="A125209466C">#REF!,#REF!</definedName>
    <definedName name="A125209466C_Latest">#REF!</definedName>
    <definedName name="A125209470V">#REF!,#REF!</definedName>
    <definedName name="A125209470V_Latest">#REF!</definedName>
    <definedName name="A125209474C">#REF!,#REF!</definedName>
    <definedName name="A125209474C_Latest">#REF!</definedName>
    <definedName name="A125209478L">#REF!,#REF!</definedName>
    <definedName name="A125209478L_Latest">#REF!</definedName>
    <definedName name="A125209482C">#REF!,#REF!</definedName>
    <definedName name="A125209482C_Latest">#REF!</definedName>
    <definedName name="A125210574K">#REF!,#REF!</definedName>
    <definedName name="A125210574K_Latest">#REF!</definedName>
    <definedName name="A125210578V">#REF!,#REF!</definedName>
    <definedName name="A125210578V_Latest">#REF!</definedName>
    <definedName name="A125210582K">#REF!,#REF!</definedName>
    <definedName name="A125210582K_Latest">#REF!</definedName>
    <definedName name="A125210586V">#REF!,#REF!</definedName>
    <definedName name="A125210586V_Latest">#REF!</definedName>
    <definedName name="A125210590K">#REF!,#REF!</definedName>
    <definedName name="A125210590K_Latest">#REF!</definedName>
    <definedName name="A125210594V">#REF!,#REF!</definedName>
    <definedName name="A125210594V_Latest">#REF!</definedName>
    <definedName name="A125210598C">#REF!,#REF!</definedName>
    <definedName name="A125210598C_Latest">#REF!</definedName>
    <definedName name="A125210602J">#REF!,#REF!</definedName>
    <definedName name="A125210602J_Latest">#REF!</definedName>
    <definedName name="A125210606T">#REF!,#REF!</definedName>
    <definedName name="A125210606T_Latest">#REF!</definedName>
    <definedName name="A125210610J">#REF!,#REF!</definedName>
    <definedName name="A125210610J_Latest">#REF!</definedName>
    <definedName name="A125210614T">#REF!,#REF!</definedName>
    <definedName name="A125210614T_Latest">#REF!</definedName>
    <definedName name="A125210618A">#REF!,#REF!</definedName>
    <definedName name="A125210618A_Latest">#REF!</definedName>
    <definedName name="A125210622T">#REF!,#REF!</definedName>
    <definedName name="A125210622T_Latest">#REF!</definedName>
    <definedName name="A125210626A">#REF!,#REF!</definedName>
    <definedName name="A125210626A_Latest">#REF!</definedName>
    <definedName name="A125210630T">#REF!,#REF!</definedName>
    <definedName name="A125210630T_Latest">#REF!</definedName>
    <definedName name="A125210634A">#REF!,#REF!</definedName>
    <definedName name="A125210634A_Latest">#REF!</definedName>
    <definedName name="A125210638K">#REF!,#REF!</definedName>
    <definedName name="A125210638K_Latest">#REF!</definedName>
    <definedName name="A125210642A">#REF!,#REF!</definedName>
    <definedName name="A125210642A_Latest">#REF!</definedName>
    <definedName name="A125210646K">#REF!,#REF!</definedName>
    <definedName name="A125210646K_Latest">#REF!</definedName>
    <definedName name="A125210650A">#REF!,#REF!</definedName>
    <definedName name="A125210650A_Latest">#REF!</definedName>
    <definedName name="A125210654K">#REF!,#REF!</definedName>
    <definedName name="A125210654K_Latest">#REF!</definedName>
    <definedName name="A125210658V">#REF!,#REF!</definedName>
    <definedName name="A125210658V_Latest">#REF!</definedName>
    <definedName name="A125210662K">#REF!,#REF!</definedName>
    <definedName name="A125210662K_Latest">#REF!</definedName>
    <definedName name="A125210666V">#REF!,#REF!</definedName>
    <definedName name="A125210666V_Latest">#REF!</definedName>
    <definedName name="A125210670K">#REF!,#REF!</definedName>
    <definedName name="A125210670K_Latest">#REF!</definedName>
    <definedName name="A125210674V">#REF!,#REF!</definedName>
    <definedName name="A125210674V_Latest">#REF!</definedName>
    <definedName name="A125210678C">#REF!,#REF!</definedName>
    <definedName name="A125210678C_Latest">#REF!</definedName>
    <definedName name="A125210682V">#REF!,#REF!</definedName>
    <definedName name="A125210682V_Latest">#REF!</definedName>
    <definedName name="A125210686C">#REF!,#REF!</definedName>
    <definedName name="A125210686C_Latest">#REF!</definedName>
    <definedName name="A125210690V">#REF!,#REF!</definedName>
    <definedName name="A125210690V_Latest">#REF!</definedName>
    <definedName name="A125210694C">#REF!,#REF!</definedName>
    <definedName name="A125210694C_Latest">#REF!</definedName>
    <definedName name="A125210698L">#REF!,#REF!</definedName>
    <definedName name="A125210698L_Latest">#REF!</definedName>
    <definedName name="A125210702T">#REF!,#REF!</definedName>
    <definedName name="A125210702T_Latest">#REF!</definedName>
    <definedName name="A125210706A">#REF!,#REF!</definedName>
    <definedName name="A125210706A_Latest">#REF!</definedName>
    <definedName name="A125211798R">#REF!,#REF!</definedName>
    <definedName name="A125211798R_Latest">#REF!</definedName>
    <definedName name="A125211802V">#REF!,#REF!</definedName>
    <definedName name="A125211802V_Latest">#REF!</definedName>
    <definedName name="A125211806C">#REF!,#REF!</definedName>
    <definedName name="A125211806C_Latest">#REF!</definedName>
    <definedName name="A125211810V">#REF!,#REF!</definedName>
    <definedName name="A125211810V_Latest">#REF!</definedName>
    <definedName name="A125211814C">#REF!,#REF!</definedName>
    <definedName name="A125211814C_Latest">#REF!</definedName>
    <definedName name="A125211818L">#REF!,#REF!</definedName>
    <definedName name="A125211818L_Latest">#REF!</definedName>
    <definedName name="A125211822C">#REF!,#REF!</definedName>
    <definedName name="A125211822C_Latest">#REF!</definedName>
    <definedName name="A125211826L">#REF!,#REF!</definedName>
    <definedName name="A125211826L_Latest">#REF!</definedName>
    <definedName name="A125211830C">#REF!,#REF!</definedName>
    <definedName name="A125211830C_Latest">#REF!</definedName>
    <definedName name="A125211834L">#REF!,#REF!</definedName>
    <definedName name="A125211834L_Latest">#REF!</definedName>
    <definedName name="A125211838W">#REF!,#REF!</definedName>
    <definedName name="A125211838W_Latest">#REF!</definedName>
    <definedName name="A125211842L">#REF!,#REF!</definedName>
    <definedName name="A125211842L_Latest">#REF!</definedName>
    <definedName name="A125211846W">#REF!,#REF!</definedName>
    <definedName name="A125211846W_Latest">#REF!</definedName>
    <definedName name="A125211850L">#REF!,#REF!</definedName>
    <definedName name="A125211850L_Latest">#REF!</definedName>
    <definedName name="A125211854W">#REF!,#REF!</definedName>
    <definedName name="A125211854W_Latest">#REF!</definedName>
    <definedName name="A125211858F">#REF!,#REF!</definedName>
    <definedName name="A125211858F_Latest">#REF!</definedName>
    <definedName name="A125211862W">#REF!,#REF!</definedName>
    <definedName name="A125211862W_Latest">#REF!</definedName>
    <definedName name="A125211866F">#REF!,#REF!</definedName>
    <definedName name="A125211866F_Latest">#REF!</definedName>
    <definedName name="A125211870W">#REF!,#REF!</definedName>
    <definedName name="A125211870W_Latest">#REF!</definedName>
    <definedName name="A125211874F">#REF!,#REF!</definedName>
    <definedName name="A125211874F_Latest">#REF!</definedName>
    <definedName name="A125211878R">#REF!,#REF!</definedName>
    <definedName name="A125211878R_Latest">#REF!</definedName>
    <definedName name="A125211882F">#REF!,#REF!</definedName>
    <definedName name="A125211882F_Latest">#REF!</definedName>
    <definedName name="A125211886R">#REF!,#REF!</definedName>
    <definedName name="A125211886R_Latest">#REF!</definedName>
    <definedName name="A125211890F">#REF!,#REF!</definedName>
    <definedName name="A125211890F_Latest">#REF!</definedName>
    <definedName name="A125211894R">#REF!,#REF!</definedName>
    <definedName name="A125211894R_Latest">#REF!</definedName>
    <definedName name="A125211898X">#REF!,#REF!</definedName>
    <definedName name="A125211898X_Latest">#REF!</definedName>
    <definedName name="A125211902C">#REF!,#REF!</definedName>
    <definedName name="A125211902C_Latest">#REF!</definedName>
    <definedName name="A125211906L">#REF!,#REF!</definedName>
    <definedName name="A125211906L_Latest">#REF!</definedName>
    <definedName name="A125211910C">#REF!,#REF!</definedName>
    <definedName name="A125211910C_Latest">#REF!</definedName>
    <definedName name="A125211914L">#REF!,#REF!</definedName>
    <definedName name="A125211914L_Latest">#REF!</definedName>
    <definedName name="A125211918W">#REF!,#REF!</definedName>
    <definedName name="A125211918W_Latest">#REF!</definedName>
    <definedName name="A125211922L">#REF!,#REF!</definedName>
    <definedName name="A125211922L_Latest">#REF!</definedName>
    <definedName name="A125211926W">#REF!,#REF!</definedName>
    <definedName name="A125211926W_Latest">#REF!</definedName>
    <definedName name="A125211930L">#REF!,#REF!</definedName>
    <definedName name="A125211930L_Latest">#REF!</definedName>
    <definedName name="A125213022T">#REF!,#REF!</definedName>
    <definedName name="A125213022T_Latest">#REF!</definedName>
    <definedName name="A125213026A">#REF!,#REF!</definedName>
    <definedName name="A125213026A_Latest">#REF!</definedName>
    <definedName name="A125213030T">#REF!,#REF!</definedName>
    <definedName name="A125213030T_Latest">#REF!</definedName>
    <definedName name="A125213034A">#REF!,#REF!</definedName>
    <definedName name="A125213034A_Latest">#REF!</definedName>
    <definedName name="A125213038K">#REF!,#REF!</definedName>
    <definedName name="A125213038K_Latest">#REF!</definedName>
    <definedName name="A125213042A">#REF!,#REF!</definedName>
    <definedName name="A125213042A_Latest">#REF!</definedName>
    <definedName name="A125213046K">#REF!,#REF!</definedName>
    <definedName name="A125213046K_Latest">#REF!</definedName>
    <definedName name="A125213050A">#REF!,#REF!</definedName>
    <definedName name="A125213050A_Latest">#REF!</definedName>
    <definedName name="A125213054K">#REF!,#REF!</definedName>
    <definedName name="A125213054K_Latest">#REF!</definedName>
    <definedName name="A125213058V">#REF!,#REF!</definedName>
    <definedName name="A125213058V_Latest">#REF!</definedName>
    <definedName name="A125213062K">#REF!,#REF!</definedName>
    <definedName name="A125213062K_Latest">#REF!</definedName>
    <definedName name="A125213066V">#REF!,#REF!</definedName>
    <definedName name="A125213066V_Latest">#REF!</definedName>
    <definedName name="A125213070K">#REF!,#REF!</definedName>
    <definedName name="A125213070K_Latest">#REF!</definedName>
    <definedName name="A125213074V">#REF!,#REF!</definedName>
    <definedName name="A125213074V_Latest">#REF!</definedName>
    <definedName name="A125213078C">#REF!,#REF!</definedName>
    <definedName name="A125213078C_Latest">#REF!</definedName>
    <definedName name="A125213082V">#REF!,#REF!</definedName>
    <definedName name="A125213082V_Latest">#REF!</definedName>
    <definedName name="A125213086C">#REF!,#REF!</definedName>
    <definedName name="A125213086C_Latest">#REF!</definedName>
    <definedName name="A125213090V">#REF!,#REF!</definedName>
    <definedName name="A125213090V_Latest">#REF!</definedName>
    <definedName name="A125213094C">#REF!,#REF!</definedName>
    <definedName name="A125213094C_Latest">#REF!</definedName>
    <definedName name="A125213098L">#REF!,#REF!</definedName>
    <definedName name="A125213098L_Latest">#REF!</definedName>
    <definedName name="A125213102T">#REF!,#REF!</definedName>
    <definedName name="A125213102T_Latest">#REF!</definedName>
    <definedName name="A125213106A">#REF!,#REF!</definedName>
    <definedName name="A125213106A_Latest">#REF!</definedName>
    <definedName name="A125213110T">#REF!,#REF!</definedName>
    <definedName name="A125213110T_Latest">#REF!</definedName>
    <definedName name="A125213114A">#REF!,#REF!</definedName>
    <definedName name="A125213114A_Latest">#REF!</definedName>
    <definedName name="A125213118K">#REF!,#REF!</definedName>
    <definedName name="A125213118K_Latest">#REF!</definedName>
    <definedName name="A125213122A">#REF!,#REF!</definedName>
    <definedName name="A125213122A_Latest">#REF!</definedName>
    <definedName name="A125213126K">#REF!,#REF!</definedName>
    <definedName name="A125213126K_Latest">#REF!</definedName>
    <definedName name="A125213130A">#REF!,#REF!</definedName>
    <definedName name="A125213130A_Latest">#REF!</definedName>
    <definedName name="A125213134K">#REF!,#REF!</definedName>
    <definedName name="A125213134K_Latest">#REF!</definedName>
    <definedName name="A125213138V">#REF!,#REF!</definedName>
    <definedName name="A125213138V_Latest">#REF!</definedName>
    <definedName name="A125213142K">#REF!,#REF!</definedName>
    <definedName name="A125213142K_Latest">#REF!</definedName>
    <definedName name="A125213146V">#REF!,#REF!</definedName>
    <definedName name="A125213146V_Latest">#REF!</definedName>
    <definedName name="A125213150K">#REF!,#REF!</definedName>
    <definedName name="A125213150K_Latest">#REF!</definedName>
    <definedName name="A125213154V">#REF!,#REF!</definedName>
    <definedName name="A125213154V_Latest">#REF!</definedName>
    <definedName name="A125213158C">#REF!,#REF!</definedName>
    <definedName name="A125213158C_Latest">#REF!</definedName>
    <definedName name="A125213162V">#REF!,#REF!</definedName>
    <definedName name="A125213162V_Latest">#REF!</definedName>
    <definedName name="A125213166C">#REF!,#REF!</definedName>
    <definedName name="A125213166C_Latest">#REF!</definedName>
    <definedName name="A125213170V">#REF!,#REF!</definedName>
    <definedName name="A125213170V_Latest">#REF!</definedName>
    <definedName name="A125213174C">#REF!,#REF!</definedName>
    <definedName name="A125213174C_Latest">#REF!</definedName>
    <definedName name="A125213178L">#REF!,#REF!</definedName>
    <definedName name="A125213178L_Latest">#REF!</definedName>
    <definedName name="A125213182C">#REF!,#REF!</definedName>
    <definedName name="A125213182C_Latest">#REF!</definedName>
    <definedName name="A125213186L">#REF!,#REF!</definedName>
    <definedName name="A125213186L_Latest">#REF!</definedName>
    <definedName name="A125213190C">#REF!,#REF!</definedName>
    <definedName name="A125213190C_Latest">#REF!</definedName>
    <definedName name="A125213194L">#REF!,#REF!</definedName>
    <definedName name="A125213194L_Latest">#REF!</definedName>
    <definedName name="A125213198W">#REF!,#REF!</definedName>
    <definedName name="A125213198W_Latest">#REF!</definedName>
    <definedName name="A125213202A">#REF!,#REF!</definedName>
    <definedName name="A125213202A_Latest">#REF!</definedName>
    <definedName name="A125213206K">#REF!,#REF!</definedName>
    <definedName name="A125213206K_Latest">#REF!</definedName>
    <definedName name="A125213210A">#REF!,#REF!</definedName>
    <definedName name="A125213210A_Latest">#REF!</definedName>
    <definedName name="A125213214K">#REF!,#REF!</definedName>
    <definedName name="A125213214K_Latest">#REF!</definedName>
    <definedName name="A125213218V">#REF!,#REF!</definedName>
    <definedName name="A125213218V_Latest">#REF!</definedName>
    <definedName name="A125213222K">#REF!,#REF!</definedName>
    <definedName name="A125213222K_Latest">#REF!</definedName>
    <definedName name="A125213226V">#REF!,#REF!</definedName>
    <definedName name="A125213226V_Latest">#REF!</definedName>
    <definedName name="A125213230K">#REF!,#REF!</definedName>
    <definedName name="A125213230K_Latest">#REF!</definedName>
    <definedName name="A125213234V">#REF!,#REF!</definedName>
    <definedName name="A125213234V_Latest">#REF!</definedName>
    <definedName name="A125213238C">#REF!,#REF!</definedName>
    <definedName name="A125213238C_Latest">#REF!</definedName>
    <definedName name="A125213242V">#REF!,#REF!</definedName>
    <definedName name="A125213242V_Latest">#REF!</definedName>
    <definedName name="A125213246C">#REF!,#REF!</definedName>
    <definedName name="A125213246C_Latest">#REF!</definedName>
    <definedName name="A125213250V">#REF!,#REF!</definedName>
    <definedName name="A125213250V_Latest">#REF!</definedName>
    <definedName name="A125213254C">#REF!,#REF!</definedName>
    <definedName name="A125213254C_Latest">#REF!</definedName>
    <definedName name="A125213258L">#REF!,#REF!</definedName>
    <definedName name="A125213258L_Latest">#REF!</definedName>
    <definedName name="A125213262C">#REF!,#REF!</definedName>
    <definedName name="A125213262C_Latest">#REF!</definedName>
    <definedName name="A125213266L">#REF!,#REF!</definedName>
    <definedName name="A125213266L_Latest">#REF!</definedName>
    <definedName name="A125213270C">#REF!,#REF!</definedName>
    <definedName name="A125213270C_Latest">#REF!</definedName>
    <definedName name="A125213274L">#REF!,#REF!</definedName>
    <definedName name="A125213274L_Latest">#REF!</definedName>
    <definedName name="A125213278W">#REF!,#REF!</definedName>
    <definedName name="A125213278W_Latest">#REF!</definedName>
    <definedName name="A125213282L">#REF!,#REF!</definedName>
    <definedName name="A125213282L_Latest">#REF!</definedName>
    <definedName name="A125213286W">#REF!,#REF!</definedName>
    <definedName name="A125213286W_Latest">#REF!</definedName>
    <definedName name="A125213290L">#REF!,#REF!</definedName>
    <definedName name="A125213290L_Latest">#REF!</definedName>
    <definedName name="A125213294W">#REF!,#REF!</definedName>
    <definedName name="A125213294W_Latest">#REF!</definedName>
    <definedName name="A125213298F">#REF!,#REF!</definedName>
    <definedName name="A125213298F_Latest">#REF!</definedName>
    <definedName name="A125213302K">#REF!,#REF!</definedName>
    <definedName name="A125213302K_Latest">#REF!</definedName>
    <definedName name="A125213306V">#REF!,#REF!</definedName>
    <definedName name="A125213306V_Latest">#REF!</definedName>
    <definedName name="A125213310K">#REF!,#REF!</definedName>
    <definedName name="A125213310K_Latest">#REF!</definedName>
    <definedName name="A125213314V">#REF!,#REF!</definedName>
    <definedName name="A125213314V_Latest">#REF!</definedName>
    <definedName name="A125213318C">#REF!,#REF!</definedName>
    <definedName name="A125213318C_Latest">#REF!</definedName>
    <definedName name="A125213322V">#REF!,#REF!</definedName>
    <definedName name="A125213322V_Latest">#REF!</definedName>
    <definedName name="A125213326C">#REF!,#REF!</definedName>
    <definedName name="A125213326C_Latest">#REF!</definedName>
    <definedName name="A125213330V">#REF!,#REF!</definedName>
    <definedName name="A125213330V_Latest">#REF!</definedName>
    <definedName name="A125213334C">#REF!,#REF!</definedName>
    <definedName name="A125213334C_Latest">#REF!</definedName>
    <definedName name="A125213338L">#REF!,#REF!</definedName>
    <definedName name="A125213338L_Latest">#REF!</definedName>
    <definedName name="A125213342C">#REF!,#REF!</definedName>
    <definedName name="A125213342C_Latest">#REF!</definedName>
    <definedName name="A125213346L">#REF!,#REF!</definedName>
    <definedName name="A125213346L_Latest">#REF!</definedName>
    <definedName name="A125213350C">#REF!,#REF!</definedName>
    <definedName name="A125213350C_Latest">#REF!</definedName>
    <definedName name="A125213354L">#REF!,#REF!</definedName>
    <definedName name="A125213354L_Latest">#REF!</definedName>
    <definedName name="A125213358W">#REF!,#REF!</definedName>
    <definedName name="A125213358W_Latest">#REF!</definedName>
    <definedName name="A125213362L">#REF!,#REF!</definedName>
    <definedName name="A125213362L_Latest">#REF!</definedName>
    <definedName name="A125213366W">#REF!,#REF!</definedName>
    <definedName name="A125213366W_Latest">#REF!</definedName>
    <definedName name="A125213370L">#REF!,#REF!</definedName>
    <definedName name="A125213370L_Latest">#REF!</definedName>
    <definedName name="A125213374W">#REF!,#REF!</definedName>
    <definedName name="A125213374W_Latest">#REF!</definedName>
    <definedName name="A125213378F">#REF!,#REF!</definedName>
    <definedName name="A125213378F_Latest">#REF!</definedName>
    <definedName name="A125213382W">#REF!,#REF!</definedName>
    <definedName name="A125213382W_Latest">#REF!</definedName>
    <definedName name="A125213386F">#REF!,#REF!</definedName>
    <definedName name="A125213386F_Latest">#REF!</definedName>
    <definedName name="A125213390W">#REF!,#REF!</definedName>
    <definedName name="A125213390W_Latest">#REF!</definedName>
    <definedName name="A125213394F">#REF!,#REF!</definedName>
    <definedName name="A125213394F_Latest">#REF!</definedName>
    <definedName name="A125213398R">#REF!,#REF!</definedName>
    <definedName name="A125213398R_Latest">#REF!</definedName>
    <definedName name="A125213402V">#REF!,#REF!</definedName>
    <definedName name="A125213402V_Latest">#REF!</definedName>
    <definedName name="A125213406C">#REF!,#REF!</definedName>
    <definedName name="A125213406C_Latest">#REF!</definedName>
    <definedName name="A125213410V">#REF!,#REF!</definedName>
    <definedName name="A125213410V_Latest">#REF!</definedName>
    <definedName name="A125213414C">#REF!,#REF!</definedName>
    <definedName name="A125213414C_Latest">#REF!</definedName>
    <definedName name="A125213418L">#REF!,#REF!</definedName>
    <definedName name="A125213418L_Latest">#REF!</definedName>
    <definedName name="A125213422C">#REF!,#REF!</definedName>
    <definedName name="A125213422C_Latest">#REF!</definedName>
    <definedName name="A125213426L">#REF!,#REF!</definedName>
    <definedName name="A125213426L_Latest">#REF!</definedName>
    <definedName name="A125213430C">#REF!,#REF!</definedName>
    <definedName name="A125213430C_Latest">#REF!</definedName>
    <definedName name="A125213434L">#REF!,#REF!</definedName>
    <definedName name="A125213434L_Latest">#REF!</definedName>
    <definedName name="A125213438W">#REF!,#REF!</definedName>
    <definedName name="A125213438W_Latest">#REF!</definedName>
    <definedName name="A125213442L">#REF!,#REF!</definedName>
    <definedName name="A125213442L_Latest">#REF!</definedName>
    <definedName name="A125213446W">#REF!,#REF!</definedName>
    <definedName name="A125213446W_Latest">#REF!</definedName>
    <definedName name="A125213450L">#REF!,#REF!</definedName>
    <definedName name="A125213450L_Latest">#REF!</definedName>
    <definedName name="A125213454W">#REF!,#REF!</definedName>
    <definedName name="A125213454W_Latest">#REF!</definedName>
    <definedName name="A125213458F">#REF!,#REF!</definedName>
    <definedName name="A125213458F_Latest">#REF!</definedName>
    <definedName name="A125213462W">#REF!,#REF!</definedName>
    <definedName name="A125213462W_Latest">#REF!</definedName>
    <definedName name="A125213466F">#REF!,#REF!</definedName>
    <definedName name="A125213466F_Latest">#REF!</definedName>
    <definedName name="A125213470W">#REF!,#REF!</definedName>
    <definedName name="A125213470W_Latest">#REF!</definedName>
    <definedName name="A125213474F">#REF!,#REF!</definedName>
    <definedName name="A125213474F_Latest">#REF!</definedName>
    <definedName name="A125213478R">#REF!,#REF!</definedName>
    <definedName name="A125213478R_Latest">#REF!</definedName>
    <definedName name="A125213482F">#REF!,#REF!</definedName>
    <definedName name="A125213482F_Latest">#REF!</definedName>
    <definedName name="A125213486R">#REF!,#REF!</definedName>
    <definedName name="A125213486R_Latest">#REF!</definedName>
    <definedName name="A125213490F">#REF!,#REF!</definedName>
    <definedName name="A125213490F_Latest">#REF!</definedName>
    <definedName name="A125213494R">#REF!,#REF!</definedName>
    <definedName name="A125213494R_Latest">#REF!</definedName>
    <definedName name="A125213498X">#REF!,#REF!</definedName>
    <definedName name="A125213498X_Latest">#REF!</definedName>
    <definedName name="A125213502C">#REF!,#REF!</definedName>
    <definedName name="A125213502C_Latest">#REF!</definedName>
    <definedName name="A125213506L">#REF!,#REF!</definedName>
    <definedName name="A125213506L_Latest">#REF!</definedName>
    <definedName name="A125213510C">#REF!,#REF!</definedName>
    <definedName name="A125213510C_Latest">#REF!</definedName>
    <definedName name="A125213514L">#REF!,#REF!</definedName>
    <definedName name="A125213514L_Latest">#REF!</definedName>
    <definedName name="A125213518W">#REF!,#REF!</definedName>
    <definedName name="A125213518W_Latest">#REF!</definedName>
    <definedName name="A125213522L">#REF!,#REF!</definedName>
    <definedName name="A125213522L_Latest">#REF!</definedName>
    <definedName name="A125213526W">#REF!,#REF!</definedName>
    <definedName name="A125213526W_Latest">#REF!</definedName>
    <definedName name="A125213530L">#REF!,#REF!</definedName>
    <definedName name="A125213530L_Latest">#REF!</definedName>
    <definedName name="A125213534W">#REF!,#REF!</definedName>
    <definedName name="A125213534W_Latest">#REF!</definedName>
    <definedName name="A125213538F">#REF!,#REF!</definedName>
    <definedName name="A125213538F_Latest">#REF!</definedName>
    <definedName name="A125213542W">#REF!,#REF!</definedName>
    <definedName name="A125213542W_Latest">#REF!</definedName>
    <definedName name="A125213546F">#REF!,#REF!</definedName>
    <definedName name="A125213546F_Latest">#REF!</definedName>
    <definedName name="A125213550W">#REF!,#REF!</definedName>
    <definedName name="A125213550W_Latest">#REF!</definedName>
    <definedName name="A125213554F">#REF!,#REF!</definedName>
    <definedName name="A125213554F_Latest">#REF!</definedName>
    <definedName name="A125213558R">#REF!,#REF!</definedName>
    <definedName name="A125213558R_Latest">#REF!</definedName>
    <definedName name="A125213562F">#REF!,#REF!</definedName>
    <definedName name="A125213562F_Latest">#REF!</definedName>
    <definedName name="A125213566R">#REF!,#REF!</definedName>
    <definedName name="A125213566R_Latest">#REF!</definedName>
    <definedName name="A125213570F">#REF!,#REF!</definedName>
    <definedName name="A125213570F_Latest">#REF!</definedName>
    <definedName name="A125213574R">#REF!,#REF!</definedName>
    <definedName name="A125213574R_Latest">#REF!</definedName>
    <definedName name="A125213578X">#REF!,#REF!</definedName>
    <definedName name="A125213578X_Latest">#REF!</definedName>
    <definedName name="A125213582R">#REF!,#REF!</definedName>
    <definedName name="A125213582R_Latest">#REF!</definedName>
    <definedName name="A125213586X">#REF!,#REF!</definedName>
    <definedName name="A125213586X_Latest">#REF!</definedName>
    <definedName name="A125213590R">#REF!,#REF!</definedName>
    <definedName name="A125213590R_Latest">#REF!</definedName>
    <definedName name="A125213594X">#REF!,#REF!</definedName>
    <definedName name="A125213594X_Latest">#REF!</definedName>
    <definedName name="A125213598J">#REF!,#REF!</definedName>
    <definedName name="A125213598J_Latest">#REF!</definedName>
    <definedName name="A125213602L">#REF!,#REF!</definedName>
    <definedName name="A125213602L_Latest">#REF!</definedName>
    <definedName name="A125213606W">#REF!,#REF!</definedName>
    <definedName name="A125213606W_Latest">#REF!</definedName>
    <definedName name="A125213610L">#REF!,#REF!</definedName>
    <definedName name="A125213610L_Latest">#REF!</definedName>
    <definedName name="A125213614W">#REF!,#REF!</definedName>
    <definedName name="A125213614W_Latest">#REF!</definedName>
    <definedName name="A125213618F">#REF!,#REF!</definedName>
    <definedName name="A125213618F_Latest">#REF!</definedName>
    <definedName name="A125213622W">#REF!,#REF!</definedName>
    <definedName name="A125213622W_Latest">#REF!</definedName>
    <definedName name="A125213626F">#REF!,#REF!</definedName>
    <definedName name="A125213626F_Latest">#REF!</definedName>
    <definedName name="A125213630W">#REF!,#REF!</definedName>
    <definedName name="A125213630W_Latest">#REF!</definedName>
    <definedName name="A125213634F">#REF!,#REF!</definedName>
    <definedName name="A125213634F_Latest">#REF!</definedName>
    <definedName name="A125213638R">#REF!,#REF!</definedName>
    <definedName name="A125213638R_Latest">#REF!</definedName>
    <definedName name="A125213642F">#REF!,#REF!</definedName>
    <definedName name="A125213642F_Latest">#REF!</definedName>
    <definedName name="A125213646R">#REF!,#REF!</definedName>
    <definedName name="A125213646R_Latest">#REF!</definedName>
    <definedName name="A125213650F">#REF!,#REF!</definedName>
    <definedName name="A125213650F_Latest">#REF!</definedName>
    <definedName name="A125213654R">#REF!,#REF!</definedName>
    <definedName name="A125213654R_Latest">#REF!</definedName>
    <definedName name="A125213658X">#REF!,#REF!</definedName>
    <definedName name="A125213658X_Latest">#REF!</definedName>
    <definedName name="A125213662R">#REF!,#REF!</definedName>
    <definedName name="A125213662R_Latest">#REF!</definedName>
    <definedName name="A125213666X">#REF!,#REF!</definedName>
    <definedName name="A125213666X_Latest">#REF!</definedName>
    <definedName name="A125213670R">#REF!,#REF!</definedName>
    <definedName name="A125213670R_Latest">#REF!</definedName>
    <definedName name="A125213674X">#REF!,#REF!</definedName>
    <definedName name="A125213674X_Latest">#REF!</definedName>
    <definedName name="A125213678J">#REF!,#REF!</definedName>
    <definedName name="A125213678J_Latest">#REF!</definedName>
    <definedName name="A125213682X">#REF!,#REF!</definedName>
    <definedName name="A125213682X_Latest">#REF!</definedName>
    <definedName name="A125213686J">#REF!,#REF!</definedName>
    <definedName name="A125213686J_Latest">#REF!</definedName>
    <definedName name="A125213690X">#REF!,#REF!</definedName>
    <definedName name="A125213690X_Latest">#REF!</definedName>
    <definedName name="A125213694J">#REF!,#REF!</definedName>
    <definedName name="A125213694J_Latest">#REF!</definedName>
    <definedName name="A125213698T">#REF!,#REF!</definedName>
    <definedName name="A125213698T_Latest">#REF!</definedName>
    <definedName name="A125213702W">#REF!,#REF!</definedName>
    <definedName name="A125213702W_Latest">#REF!</definedName>
    <definedName name="A125213706F">#REF!,#REF!</definedName>
    <definedName name="A125213706F_Latest">#REF!</definedName>
    <definedName name="A125213710W">#REF!,#REF!</definedName>
    <definedName name="A125213710W_Latest">#REF!</definedName>
    <definedName name="A125213714F">#REF!,#REF!</definedName>
    <definedName name="A125213714F_Latest">#REF!</definedName>
    <definedName name="A125213718R">#REF!,#REF!</definedName>
    <definedName name="A125213718R_Latest">#REF!</definedName>
    <definedName name="A125213722F">#REF!,#REF!</definedName>
    <definedName name="A125213722F_Latest">#REF!</definedName>
    <definedName name="A125213726R">#REF!,#REF!</definedName>
    <definedName name="A125213726R_Latest">#REF!</definedName>
    <definedName name="A125213730F">#REF!,#REF!</definedName>
    <definedName name="A125213730F_Latest">#REF!</definedName>
    <definedName name="A125213734R">#REF!,#REF!</definedName>
    <definedName name="A125213734R_Latest">#REF!</definedName>
    <definedName name="A125213738X">#REF!,#REF!</definedName>
    <definedName name="A125213738X_Latest">#REF!</definedName>
    <definedName name="A125213742R">#REF!,#REF!</definedName>
    <definedName name="A125213742R_Latest">#REF!</definedName>
    <definedName name="A125213746X">#REF!,#REF!</definedName>
    <definedName name="A125213746X_Latest">#REF!</definedName>
    <definedName name="A125213750R">#REF!,#REF!</definedName>
    <definedName name="A125213750R_Latest">#REF!</definedName>
    <definedName name="A125213754X">#REF!,#REF!</definedName>
    <definedName name="A125213754X_Latest">#REF!</definedName>
    <definedName name="A125213758J">#REF!,#REF!</definedName>
    <definedName name="A125213758J_Latest">#REF!</definedName>
    <definedName name="A125213762X">#REF!,#REF!</definedName>
    <definedName name="A125213762X_Latest">#REF!</definedName>
    <definedName name="A125213766J">#REF!,#REF!</definedName>
    <definedName name="A125213766J_Latest">#REF!</definedName>
    <definedName name="A125213770X">#REF!,#REF!</definedName>
    <definedName name="A125213770X_Latest">#REF!</definedName>
    <definedName name="A125213774J">#REF!,#REF!</definedName>
    <definedName name="A125213774J_Latest">#REF!</definedName>
    <definedName name="A125213778T">#REF!,#REF!</definedName>
    <definedName name="A125213778T_Latest">#REF!</definedName>
    <definedName name="A125213782J">#REF!,#REF!</definedName>
    <definedName name="A125213782J_Latest">#REF!</definedName>
    <definedName name="A125213786T">#REF!,#REF!</definedName>
    <definedName name="A125213786T_Latest">#REF!</definedName>
    <definedName name="A125213790J">#REF!,#REF!</definedName>
    <definedName name="A125213790J_Latest">#REF!</definedName>
    <definedName name="A125213794T">#REF!,#REF!</definedName>
    <definedName name="A125213794T_Latest">#REF!</definedName>
    <definedName name="A125213798A">#REF!,#REF!</definedName>
    <definedName name="A125213798A_Latest">#REF!</definedName>
    <definedName name="A125213802F">#REF!,#REF!</definedName>
    <definedName name="A125213802F_Latest">#REF!</definedName>
    <definedName name="A125213806R">#REF!,#REF!</definedName>
    <definedName name="A125213806R_Latest">#REF!</definedName>
    <definedName name="A125213810F">#REF!,#REF!</definedName>
    <definedName name="A125213810F_Latest">#REF!</definedName>
    <definedName name="A125213814R">#REF!,#REF!</definedName>
    <definedName name="A125213814R_Latest">#REF!</definedName>
    <definedName name="A125213818X">#REF!,#REF!</definedName>
    <definedName name="A125213818X_Latest">#REF!</definedName>
    <definedName name="A125213822R">#REF!,#REF!</definedName>
    <definedName name="A125213822R_Latest">#REF!</definedName>
    <definedName name="A125213826X">#REF!,#REF!</definedName>
    <definedName name="A125213826X_Latest">#REF!</definedName>
    <definedName name="A125213830R">#REF!,#REF!</definedName>
    <definedName name="A125213830R_Latest">#REF!</definedName>
    <definedName name="A125213834X">#REF!,#REF!</definedName>
    <definedName name="A125213834X_Latest">#REF!</definedName>
    <definedName name="A125213838J">#REF!,#REF!</definedName>
    <definedName name="A125213838J_Latest">#REF!</definedName>
    <definedName name="A125213842X">#REF!,#REF!</definedName>
    <definedName name="A125213842X_Latest">#REF!</definedName>
    <definedName name="A125213846J">#REF!,#REF!</definedName>
    <definedName name="A125213846J_Latest">#REF!</definedName>
    <definedName name="A125213850X">#REF!,#REF!</definedName>
    <definedName name="A125213850X_Latest">#REF!</definedName>
    <definedName name="A125213854J">#REF!,#REF!</definedName>
    <definedName name="A125213854J_Latest">#REF!</definedName>
    <definedName name="A125213858T">#REF!,#REF!</definedName>
    <definedName name="A125213858T_Latest">#REF!</definedName>
    <definedName name="A125213862J">#REF!,#REF!</definedName>
    <definedName name="A125213862J_Latest">#REF!</definedName>
    <definedName name="A125213866T">#REF!,#REF!</definedName>
    <definedName name="A125213866T_Latest">#REF!</definedName>
    <definedName name="A125213870J">#REF!,#REF!</definedName>
    <definedName name="A125213870J_Latest">#REF!</definedName>
    <definedName name="A125213874T">#REF!,#REF!</definedName>
    <definedName name="A125213874T_Latest">#REF!</definedName>
    <definedName name="A125213878A">#REF!,#REF!</definedName>
    <definedName name="A125213878A_Latest">#REF!</definedName>
    <definedName name="A125213882T">#REF!,#REF!</definedName>
    <definedName name="A125213882T_Latest">#REF!</definedName>
    <definedName name="A125213886A">#REF!,#REF!</definedName>
    <definedName name="A125213886A_Latest">#REF!</definedName>
    <definedName name="A125213890T">#REF!,#REF!</definedName>
    <definedName name="A125213890T_Latest">#REF!</definedName>
    <definedName name="A125213894A">#REF!,#REF!</definedName>
    <definedName name="A125213894A_Latest">#REF!</definedName>
    <definedName name="A125213898K">#REF!,#REF!</definedName>
    <definedName name="A125213898K_Latest">#REF!</definedName>
    <definedName name="A125213902R">#REF!,#REF!</definedName>
    <definedName name="A125213902R_Latest">#REF!</definedName>
    <definedName name="A125213906X">#REF!,#REF!</definedName>
    <definedName name="A125213906X_Latest">#REF!</definedName>
    <definedName name="A125213910R">#REF!,#REF!</definedName>
    <definedName name="A125213910R_Latest">#REF!</definedName>
    <definedName name="A125213914X">#REF!,#REF!</definedName>
    <definedName name="A125213914X_Latest">#REF!</definedName>
    <definedName name="A125213918J">#REF!,#REF!</definedName>
    <definedName name="A125213918J_Latest">#REF!</definedName>
    <definedName name="A125213922X">#REF!,#REF!</definedName>
    <definedName name="A125213922X_Latest">#REF!</definedName>
    <definedName name="A125213926J">#REF!,#REF!</definedName>
    <definedName name="A125213926J_Latest">#REF!</definedName>
    <definedName name="A125213930X">#REF!,#REF!</definedName>
    <definedName name="A125213930X_Latest">#REF!</definedName>
    <definedName name="A125213934J">#REF!,#REF!</definedName>
    <definedName name="A125213934J_Latest">#REF!</definedName>
    <definedName name="A125213938T">#REF!,#REF!</definedName>
    <definedName name="A125213938T_Latest">#REF!</definedName>
    <definedName name="A125213942J">#REF!,#REF!</definedName>
    <definedName name="A125213942J_Latest">#REF!</definedName>
    <definedName name="A125213946T">#REF!,#REF!</definedName>
    <definedName name="A125213946T_Latest">#REF!</definedName>
    <definedName name="A125213950J">#REF!,#REF!</definedName>
    <definedName name="A125213950J_Latest">#REF!</definedName>
    <definedName name="A125213954T">#REF!,#REF!</definedName>
    <definedName name="A125213954T_Latest">#REF!</definedName>
    <definedName name="A125213958A">#REF!,#REF!</definedName>
    <definedName name="A125213958A_Latest">#REF!</definedName>
    <definedName name="A125213962T">#REF!,#REF!</definedName>
    <definedName name="A125213962T_Latest">#REF!</definedName>
    <definedName name="A125213966A">#REF!,#REF!</definedName>
    <definedName name="A125213966A_Latest">#REF!</definedName>
    <definedName name="A125213970T">#REF!,#REF!</definedName>
    <definedName name="A125213970T_Latest">#REF!</definedName>
    <definedName name="A125213974A">#REF!,#REF!</definedName>
    <definedName name="A125213974A_Latest">#REF!</definedName>
    <definedName name="A125213978K">#REF!,#REF!</definedName>
    <definedName name="A125213978K_Latest">#REF!</definedName>
    <definedName name="A125213982A">#REF!,#REF!</definedName>
    <definedName name="A125213982A_Latest">#REF!</definedName>
    <definedName name="A125213986K">#REF!,#REF!</definedName>
    <definedName name="A125213986K_Latest">#REF!</definedName>
    <definedName name="A125213990A">#REF!,#REF!</definedName>
    <definedName name="A125213990A_Latest">#REF!</definedName>
    <definedName name="A125213994K">#REF!,#REF!</definedName>
    <definedName name="A125213994K_Latest">#REF!</definedName>
    <definedName name="A125213998V">#REF!,#REF!</definedName>
    <definedName name="A125213998V_Latest">#REF!</definedName>
    <definedName name="A125214002A">#REF!,#REF!</definedName>
    <definedName name="A125214002A_Latest">#REF!</definedName>
    <definedName name="A125214006K">#REF!,#REF!</definedName>
    <definedName name="A125214006K_Latest">#REF!</definedName>
    <definedName name="A125214010A">#REF!,#REF!</definedName>
    <definedName name="A125214010A_Latest">#REF!</definedName>
    <definedName name="A125214014K">#REF!,#REF!</definedName>
    <definedName name="A125214014K_Latest">#REF!</definedName>
    <definedName name="A125214018V">#REF!,#REF!</definedName>
    <definedName name="A125214018V_Latest">#REF!</definedName>
    <definedName name="A125214022K">#REF!,#REF!</definedName>
    <definedName name="A125214022K_Latest">#REF!</definedName>
    <definedName name="A125214026V">#REF!,#REF!</definedName>
    <definedName name="A125214026V_Latest">#REF!</definedName>
    <definedName name="A125214030K">#REF!,#REF!</definedName>
    <definedName name="A125214030K_Latest">#REF!</definedName>
    <definedName name="A125214034V">#REF!,#REF!</definedName>
    <definedName name="A125214034V_Latest">#REF!</definedName>
    <definedName name="A125214038C">#REF!,#REF!</definedName>
    <definedName name="A125214038C_Latest">#REF!</definedName>
    <definedName name="A125214042V">#REF!,#REF!</definedName>
    <definedName name="A125214042V_Latest">#REF!</definedName>
    <definedName name="A125214046C">#REF!,#REF!</definedName>
    <definedName name="A125214046C_Latest">#REF!</definedName>
    <definedName name="A125214050V">#REF!,#REF!</definedName>
    <definedName name="A125214050V_Latest">#REF!</definedName>
    <definedName name="A125214054C">#REF!,#REF!</definedName>
    <definedName name="A125214054C_Latest">#REF!</definedName>
    <definedName name="A125214058L">#REF!,#REF!</definedName>
    <definedName name="A125214058L_Latest">#REF!</definedName>
    <definedName name="A125214062C">#REF!,#REF!</definedName>
    <definedName name="A125214062C_Latest">#REF!</definedName>
    <definedName name="A125214066L">#REF!,#REF!</definedName>
    <definedName name="A125214066L_Latest">#REF!</definedName>
    <definedName name="A125214070C">#REF!,#REF!</definedName>
    <definedName name="A125214070C_Latest">#REF!</definedName>
    <definedName name="A125214074L">#REF!,#REF!</definedName>
    <definedName name="A125214074L_Latest">#REF!</definedName>
    <definedName name="A125214078W">#REF!,#REF!</definedName>
    <definedName name="A125214078W_Latest">#REF!</definedName>
    <definedName name="A125214082L">#REF!,#REF!</definedName>
    <definedName name="A125214082L_Latest">#REF!</definedName>
    <definedName name="A125214086W">#REF!,#REF!</definedName>
    <definedName name="A125214086W_Latest">#REF!</definedName>
    <definedName name="A125214090L">#REF!,#REF!</definedName>
    <definedName name="A125214090L_Latest">#REF!</definedName>
    <definedName name="A125214094W">#REF!,#REF!</definedName>
    <definedName name="A125214094W_Latest">#REF!</definedName>
    <definedName name="A125214098F">#REF!,#REF!</definedName>
    <definedName name="A125214098F_Latest">#REF!</definedName>
    <definedName name="A125214102K">#REF!,#REF!</definedName>
    <definedName name="A125214102K_Latest">#REF!</definedName>
    <definedName name="A125214106V">#REF!,#REF!</definedName>
    <definedName name="A125214106V_Latest">#REF!</definedName>
    <definedName name="A125214110K">#REF!,#REF!</definedName>
    <definedName name="A125214110K_Latest">#REF!</definedName>
    <definedName name="A125214114V">#REF!,#REF!</definedName>
    <definedName name="A125214114V_Latest">#REF!</definedName>
    <definedName name="A125214118C">#REF!,#REF!</definedName>
    <definedName name="A125214118C_Latest">#REF!</definedName>
    <definedName name="A125214122V">#REF!,#REF!</definedName>
    <definedName name="A125214122V_Latest">#REF!</definedName>
    <definedName name="A125214126C">#REF!,#REF!</definedName>
    <definedName name="A125214126C_Latest">#REF!</definedName>
    <definedName name="A125214130V">#REF!,#REF!</definedName>
    <definedName name="A125214130V_Latest">#REF!</definedName>
    <definedName name="A125214134C">#REF!,#REF!</definedName>
    <definedName name="A125214134C_Latest">#REF!</definedName>
    <definedName name="A125214138L">#REF!,#REF!</definedName>
    <definedName name="A125214138L_Latest">#REF!</definedName>
    <definedName name="A125214142C">#REF!,#REF!</definedName>
    <definedName name="A125214142C_Latest">#REF!</definedName>
    <definedName name="A125214146L">#REF!,#REF!</definedName>
    <definedName name="A125214146L_Latest">#REF!</definedName>
    <definedName name="A125214150C">#REF!,#REF!</definedName>
    <definedName name="A125214150C_Latest">#REF!</definedName>
    <definedName name="A125214154L">#REF!,#REF!</definedName>
    <definedName name="A125214154L_Latest">#REF!</definedName>
    <definedName name="A125214158W">#REF!,#REF!</definedName>
    <definedName name="A125214158W_Latest">#REF!</definedName>
    <definedName name="A125214162L">#REF!,#REF!</definedName>
    <definedName name="A125214162L_Latest">#REF!</definedName>
    <definedName name="A125214166W">#REF!,#REF!</definedName>
    <definedName name="A125214166W_Latest">#REF!</definedName>
    <definedName name="A125214170L">#REF!,#REF!</definedName>
    <definedName name="A125214170L_Latest">#REF!</definedName>
    <definedName name="A125214174W">#REF!,#REF!</definedName>
    <definedName name="A125214174W_Latest">#REF!</definedName>
    <definedName name="A125214178F">#REF!,#REF!</definedName>
    <definedName name="A125214178F_Latest">#REF!</definedName>
    <definedName name="A125214182W">#REF!,#REF!</definedName>
    <definedName name="A125214182W_Latest">#REF!</definedName>
    <definedName name="A125214186F">#REF!,#REF!</definedName>
    <definedName name="A125214186F_Latest">#REF!</definedName>
    <definedName name="A125214190W">#REF!,#REF!</definedName>
    <definedName name="A125214190W_Latest">#REF!</definedName>
    <definedName name="A125214194F">#REF!,#REF!</definedName>
    <definedName name="A125214194F_Latest">#REF!</definedName>
    <definedName name="A125214198R">#REF!,#REF!</definedName>
    <definedName name="A125214198R_Latest">#REF!</definedName>
    <definedName name="A125214202V">#REF!,#REF!</definedName>
    <definedName name="A125214202V_Latest">#REF!</definedName>
    <definedName name="A125214206C">#REF!,#REF!</definedName>
    <definedName name="A125214206C_Latest">#REF!</definedName>
    <definedName name="A125214210V">#REF!,#REF!</definedName>
    <definedName name="A125214210V_Latest">#REF!</definedName>
    <definedName name="A125214214C">#REF!,#REF!</definedName>
    <definedName name="A125214214C_Latest">#REF!</definedName>
    <definedName name="A125214218L">#REF!,#REF!</definedName>
    <definedName name="A125214218L_Latest">#REF!</definedName>
    <definedName name="A125214222C">#REF!,#REF!</definedName>
    <definedName name="A125214222C_Latest">#REF!</definedName>
    <definedName name="A125214226L">#REF!,#REF!</definedName>
    <definedName name="A125214226L_Latest">#REF!</definedName>
    <definedName name="A125214230C">#REF!,#REF!</definedName>
    <definedName name="A125214230C_Latest">#REF!</definedName>
    <definedName name="A125214234L">#REF!,#REF!</definedName>
    <definedName name="A125214234L_Latest">#REF!</definedName>
    <definedName name="A125214238W">#REF!,#REF!</definedName>
    <definedName name="A125214238W_Latest">#REF!</definedName>
    <definedName name="A125214242L">#REF!,#REF!</definedName>
    <definedName name="A125214242L_Latest">#REF!</definedName>
    <definedName name="A125214246W">#REF!,#REF!</definedName>
    <definedName name="A125214246W_Latest">#REF!</definedName>
    <definedName name="A125214250L">#REF!,#REF!</definedName>
    <definedName name="A125214250L_Latest">#REF!</definedName>
    <definedName name="A125214254W">#REF!,#REF!</definedName>
    <definedName name="A125214254W_Latest">#REF!</definedName>
    <definedName name="A125214258F">#REF!,#REF!</definedName>
    <definedName name="A125214258F_Latest">#REF!</definedName>
    <definedName name="A125214262W">#REF!,#REF!</definedName>
    <definedName name="A125214262W_Latest">#REF!</definedName>
    <definedName name="A125214266F">#REF!,#REF!</definedName>
    <definedName name="A125214266F_Latest">#REF!</definedName>
    <definedName name="A125214270W">#REF!,#REF!</definedName>
    <definedName name="A125214270W_Latest">#REF!</definedName>
    <definedName name="A125214274F">#REF!,#REF!</definedName>
    <definedName name="A125214274F_Latest">#REF!</definedName>
    <definedName name="A125214278R">#REF!,#REF!</definedName>
    <definedName name="A125214278R_Latest">#REF!</definedName>
    <definedName name="A125214282F">#REF!,#REF!</definedName>
    <definedName name="A125214282F_Latest">#REF!</definedName>
    <definedName name="A125214286R">#REF!,#REF!</definedName>
    <definedName name="A125214286R_Latest">#REF!</definedName>
    <definedName name="A125214290F">#REF!,#REF!</definedName>
    <definedName name="A125214290F_Latest">#REF!</definedName>
    <definedName name="A125214294R">#REF!,#REF!</definedName>
    <definedName name="A125214294R_Latest">#REF!</definedName>
    <definedName name="A125214298X">#REF!,#REF!</definedName>
    <definedName name="A125214298X_Latest">#REF!</definedName>
    <definedName name="A125214302C">#REF!,#REF!</definedName>
    <definedName name="A125214302C_Latest">#REF!</definedName>
    <definedName name="A125214306L">#REF!,#REF!</definedName>
    <definedName name="A125214306L_Latest">#REF!</definedName>
    <definedName name="A125214310C">#REF!,#REF!</definedName>
    <definedName name="A125214310C_Latest">#REF!</definedName>
    <definedName name="A125214314L">#REF!,#REF!</definedName>
    <definedName name="A125214314L_Latest">#REF!</definedName>
    <definedName name="A125214318W">#REF!,#REF!</definedName>
    <definedName name="A125214318W_Latest">#REF!</definedName>
    <definedName name="A125214322L">#REF!,#REF!</definedName>
    <definedName name="A125214322L_Latest">#REF!</definedName>
    <definedName name="A125214326W">#REF!,#REF!</definedName>
    <definedName name="A125214326W_Latest">#REF!</definedName>
    <definedName name="A125214330L">#REF!,#REF!</definedName>
    <definedName name="A125214330L_Latest">#REF!</definedName>
    <definedName name="A125214334W">#REF!,#REF!</definedName>
    <definedName name="A125214334W_Latest">#REF!</definedName>
    <definedName name="A125214338F">#REF!,#REF!</definedName>
    <definedName name="A125214338F_Latest">#REF!</definedName>
    <definedName name="A125214342W">#REF!,#REF!</definedName>
    <definedName name="A125214342W_Latest">#REF!</definedName>
    <definedName name="A125214346F">#REF!,#REF!</definedName>
    <definedName name="A125214346F_Latest">#REF!</definedName>
    <definedName name="A125214350W">#REF!,#REF!</definedName>
    <definedName name="A125214350W_Latest">#REF!</definedName>
    <definedName name="A125214354F">#REF!,#REF!</definedName>
    <definedName name="A125214354F_Latest">#REF!</definedName>
    <definedName name="A125214358R">#REF!,#REF!</definedName>
    <definedName name="A125214358R_Latest">#REF!</definedName>
    <definedName name="A125214362F">#REF!,#REF!</definedName>
    <definedName name="A125214362F_Latest">#REF!</definedName>
    <definedName name="A125214366R">#REF!,#REF!</definedName>
    <definedName name="A125214366R_Latest">#REF!</definedName>
    <definedName name="A125214370F">#REF!,#REF!</definedName>
    <definedName name="A125214370F_Latest">#REF!</definedName>
    <definedName name="A125214374R">#REF!,#REF!</definedName>
    <definedName name="A125214374R_Latest">#REF!</definedName>
    <definedName name="A125214378X">#REF!,#REF!</definedName>
    <definedName name="A125214378X_Latest">#REF!</definedName>
    <definedName name="A125215470J">#REF!,#REF!</definedName>
    <definedName name="A125215470J_Latest">#REF!</definedName>
    <definedName name="A125215474T">#REF!,#REF!</definedName>
    <definedName name="A125215474T_Latest">#REF!</definedName>
    <definedName name="A125215478A">#REF!,#REF!</definedName>
    <definedName name="A125215478A_Latest">#REF!</definedName>
    <definedName name="A125215482T">#REF!,#REF!</definedName>
    <definedName name="A125215482T_Latest">#REF!</definedName>
    <definedName name="A125215486A">#REF!,#REF!</definedName>
    <definedName name="A125215486A_Latest">#REF!</definedName>
    <definedName name="A125215490T">#REF!,#REF!</definedName>
    <definedName name="A125215490T_Latest">#REF!</definedName>
    <definedName name="A125215494A">#REF!,#REF!</definedName>
    <definedName name="A125215494A_Latest">#REF!</definedName>
    <definedName name="A125215498K">#REF!,#REF!</definedName>
    <definedName name="A125215498K_Latest">#REF!</definedName>
    <definedName name="A125215502R">#REF!,#REF!</definedName>
    <definedName name="A125215502R_Latest">#REF!</definedName>
    <definedName name="A125215506X">#REF!,#REF!</definedName>
    <definedName name="A125215506X_Latest">#REF!</definedName>
    <definedName name="A125215510R">#REF!,#REF!</definedName>
    <definedName name="A125215510R_Latest">#REF!</definedName>
    <definedName name="A125215514X">#REF!,#REF!</definedName>
    <definedName name="A125215514X_Latest">#REF!</definedName>
    <definedName name="A125215518J">#REF!,#REF!</definedName>
    <definedName name="A125215518J_Latest">#REF!</definedName>
    <definedName name="A125215522X">#REF!,#REF!</definedName>
    <definedName name="A125215522X_Latest">#REF!</definedName>
    <definedName name="A125215526J">#REF!,#REF!</definedName>
    <definedName name="A125215526J_Latest">#REF!</definedName>
    <definedName name="A125215530X">#REF!,#REF!</definedName>
    <definedName name="A125215530X_Latest">#REF!</definedName>
    <definedName name="A125215534J">#REF!,#REF!</definedName>
    <definedName name="A125215534J_Latest">#REF!</definedName>
    <definedName name="A125215538T">#REF!,#REF!</definedName>
    <definedName name="A125215538T_Latest">#REF!</definedName>
    <definedName name="A125215542J">#REF!,#REF!</definedName>
    <definedName name="A125215542J_Latest">#REF!</definedName>
    <definedName name="A125215546T">#REF!,#REF!</definedName>
    <definedName name="A125215546T_Latest">#REF!</definedName>
    <definedName name="A125215550J">#REF!,#REF!</definedName>
    <definedName name="A125215550J_Latest">#REF!</definedName>
    <definedName name="A125215554T">#REF!,#REF!</definedName>
    <definedName name="A125215554T_Latest">#REF!</definedName>
    <definedName name="A125215558A">#REF!,#REF!</definedName>
    <definedName name="A125215558A_Latest">#REF!</definedName>
    <definedName name="A125215562T">#REF!,#REF!</definedName>
    <definedName name="A125215562T_Latest">#REF!</definedName>
    <definedName name="A125215566A">#REF!,#REF!</definedName>
    <definedName name="A125215566A_Latest">#REF!</definedName>
    <definedName name="A125215570T">#REF!,#REF!</definedName>
    <definedName name="A125215570T_Latest">#REF!</definedName>
    <definedName name="A125215574A">#REF!,#REF!</definedName>
    <definedName name="A125215574A_Latest">#REF!</definedName>
    <definedName name="A125215578K">#REF!,#REF!</definedName>
    <definedName name="A125215578K_Latest">#REF!</definedName>
    <definedName name="A125215582A">#REF!,#REF!</definedName>
    <definedName name="A125215582A_Latest">#REF!</definedName>
    <definedName name="A125215586K">#REF!,#REF!</definedName>
    <definedName name="A125215586K_Latest">#REF!</definedName>
    <definedName name="A125215590A">#REF!,#REF!</definedName>
    <definedName name="A125215590A_Latest">#REF!</definedName>
    <definedName name="A125215594K">#REF!,#REF!</definedName>
    <definedName name="A125215594K_Latest">#REF!</definedName>
    <definedName name="A125215598V">#REF!,#REF!</definedName>
    <definedName name="A125215598V_Latest">#REF!</definedName>
    <definedName name="A125215602X">#REF!,#REF!</definedName>
    <definedName name="A125215602X_Latest">#REF!</definedName>
    <definedName name="A125216694L">#REF!,#REF!</definedName>
    <definedName name="A125216694L_Latest">#REF!</definedName>
    <definedName name="A125216698W">#REF!,#REF!</definedName>
    <definedName name="A125216698W_Latest">#REF!</definedName>
    <definedName name="A125216702A">#REF!,#REF!</definedName>
    <definedName name="A125216702A_Latest">#REF!</definedName>
    <definedName name="A125216706K">#REF!,#REF!</definedName>
    <definedName name="A125216706K_Latest">#REF!</definedName>
    <definedName name="A125216710A">#REF!,#REF!</definedName>
    <definedName name="A125216710A_Latest">#REF!</definedName>
    <definedName name="A125216714K">#REF!,#REF!</definedName>
    <definedName name="A125216714K_Latest">#REF!</definedName>
    <definedName name="A125216718V">#REF!,#REF!</definedName>
    <definedName name="A125216718V_Latest">#REF!</definedName>
    <definedName name="A125216722K">#REF!,#REF!</definedName>
    <definedName name="A125216722K_Latest">#REF!</definedName>
    <definedName name="A125216726V">#REF!,#REF!</definedName>
    <definedName name="A125216726V_Latest">#REF!</definedName>
    <definedName name="A125216730K">#REF!,#REF!</definedName>
    <definedName name="A125216730K_Latest">#REF!</definedName>
    <definedName name="A125216734V">#REF!,#REF!</definedName>
    <definedName name="A125216734V_Latest">#REF!</definedName>
    <definedName name="A125216738C">#REF!,#REF!</definedName>
    <definedName name="A125216738C_Latest">#REF!</definedName>
    <definedName name="A125216742V">#REF!,#REF!</definedName>
    <definedName name="A125216742V_Latest">#REF!</definedName>
    <definedName name="A125216746C">#REF!,#REF!</definedName>
    <definedName name="A125216746C_Latest">#REF!</definedName>
    <definedName name="A125216750V">#REF!,#REF!</definedName>
    <definedName name="A125216750V_Latest">#REF!</definedName>
    <definedName name="A125216754C">#REF!,#REF!</definedName>
    <definedName name="A125216754C_Latest">#REF!</definedName>
    <definedName name="A125216758L">#REF!,#REF!</definedName>
    <definedName name="A125216758L_Latest">#REF!</definedName>
    <definedName name="A125216762C">#REF!,#REF!</definedName>
    <definedName name="A125216762C_Latest">#REF!</definedName>
    <definedName name="A125216766L">#REF!,#REF!</definedName>
    <definedName name="A125216766L_Latest">#REF!</definedName>
    <definedName name="A125216770C">#REF!,#REF!</definedName>
    <definedName name="A125216770C_Latest">#REF!</definedName>
    <definedName name="A125216774L">#REF!,#REF!</definedName>
    <definedName name="A125216774L_Latest">#REF!</definedName>
    <definedName name="A125216778W">#REF!,#REF!</definedName>
    <definedName name="A125216778W_Latest">#REF!</definedName>
    <definedName name="A125216782L">#REF!,#REF!</definedName>
    <definedName name="A125216782L_Latest">#REF!</definedName>
    <definedName name="A125216786W">#REF!,#REF!</definedName>
    <definedName name="A125216786W_Latest">#REF!</definedName>
    <definedName name="A125216790L">#REF!,#REF!</definedName>
    <definedName name="A125216790L_Latest">#REF!</definedName>
    <definedName name="A125216794W">#REF!,#REF!</definedName>
    <definedName name="A125216794W_Latest">#REF!</definedName>
    <definedName name="A125216798F">#REF!,#REF!</definedName>
    <definedName name="A125216798F_Latest">#REF!</definedName>
    <definedName name="A125216802K">#REF!,#REF!</definedName>
    <definedName name="A125216802K_Latest">#REF!</definedName>
    <definedName name="A125216806V">#REF!,#REF!</definedName>
    <definedName name="A125216806V_Latest">#REF!</definedName>
    <definedName name="A125216810K">#REF!,#REF!</definedName>
    <definedName name="A125216810K_Latest">#REF!</definedName>
    <definedName name="A125216814V">#REF!,#REF!</definedName>
    <definedName name="A125216814V_Latest">#REF!</definedName>
    <definedName name="A125216818C">#REF!,#REF!</definedName>
    <definedName name="A125216818C_Latest">#REF!</definedName>
    <definedName name="A125216822V">#REF!,#REF!</definedName>
    <definedName name="A125216822V_Latest">#REF!</definedName>
    <definedName name="A125216826C">#REF!,#REF!</definedName>
    <definedName name="A125216826C_Latest">#REF!</definedName>
    <definedName name="A125217918F">#REF!,#REF!</definedName>
    <definedName name="A125217918F_Latest">#REF!</definedName>
    <definedName name="A125217922W">#REF!,#REF!</definedName>
    <definedName name="A125217922W_Latest">#REF!</definedName>
    <definedName name="A125217926F">#REF!,#REF!</definedName>
    <definedName name="A125217926F_Latest">#REF!</definedName>
    <definedName name="A125217930W">#REF!,#REF!</definedName>
    <definedName name="A125217930W_Latest">#REF!</definedName>
    <definedName name="A125217934F">#REF!,#REF!</definedName>
    <definedName name="A125217934F_Latest">#REF!</definedName>
    <definedName name="A125217938R">#REF!,#REF!</definedName>
    <definedName name="A125217938R_Latest">#REF!</definedName>
    <definedName name="A125217942F">#REF!,#REF!</definedName>
    <definedName name="A125217942F_Latest">#REF!</definedName>
    <definedName name="A125217946R">#REF!,#REF!</definedName>
    <definedName name="A125217946R_Latest">#REF!</definedName>
    <definedName name="A125217950F">#REF!,#REF!</definedName>
    <definedName name="A125217950F_Latest">#REF!</definedName>
    <definedName name="A125217954R">#REF!,#REF!</definedName>
    <definedName name="A125217954R_Latest">#REF!</definedName>
    <definedName name="A125217958X">#REF!,#REF!</definedName>
    <definedName name="A125217958X_Latest">#REF!</definedName>
    <definedName name="A125217962R">#REF!,#REF!</definedName>
    <definedName name="A125217962R_Latest">#REF!</definedName>
    <definedName name="A125217966X">#REF!,#REF!</definedName>
    <definedName name="A125217966X_Latest">#REF!</definedName>
    <definedName name="A125217970R">#REF!,#REF!</definedName>
    <definedName name="A125217970R_Latest">#REF!</definedName>
    <definedName name="A125217974X">#REF!,#REF!</definedName>
    <definedName name="A125217974X_Latest">#REF!</definedName>
    <definedName name="A125217978J">#REF!,#REF!</definedName>
    <definedName name="A125217978J_Latest">#REF!</definedName>
    <definedName name="A125217982X">#REF!,#REF!</definedName>
    <definedName name="A125217982X_Latest">#REF!</definedName>
    <definedName name="A125217986J">#REF!,#REF!</definedName>
    <definedName name="A125217986J_Latest">#REF!</definedName>
    <definedName name="A125217990X">#REF!,#REF!</definedName>
    <definedName name="A125217990X_Latest">#REF!</definedName>
    <definedName name="A125217994J">#REF!,#REF!</definedName>
    <definedName name="A125217994J_Latest">#REF!</definedName>
    <definedName name="A125217998T">#REF!,#REF!</definedName>
    <definedName name="A125217998T_Latest">#REF!</definedName>
    <definedName name="A125218002X">#REF!,#REF!</definedName>
    <definedName name="A125218002X_Latest">#REF!</definedName>
    <definedName name="A125218006J">#REF!,#REF!</definedName>
    <definedName name="A125218006J_Latest">#REF!</definedName>
    <definedName name="A125218010X">#REF!,#REF!</definedName>
    <definedName name="A125218010X_Latest">#REF!</definedName>
    <definedName name="A125218014J">#REF!,#REF!</definedName>
    <definedName name="A125218014J_Latest">#REF!</definedName>
    <definedName name="A125218018T">#REF!,#REF!</definedName>
    <definedName name="A125218018T_Latest">#REF!</definedName>
    <definedName name="A125218022J">#REF!,#REF!</definedName>
    <definedName name="A125218022J_Latest">#REF!</definedName>
    <definedName name="A125218026T">#REF!,#REF!</definedName>
    <definedName name="A125218026T_Latest">#REF!</definedName>
    <definedName name="A125218030J">#REF!,#REF!</definedName>
    <definedName name="A125218030J_Latest">#REF!</definedName>
    <definedName name="A125218034T">#REF!,#REF!</definedName>
    <definedName name="A125218034T_Latest">#REF!</definedName>
    <definedName name="A125218038A">#REF!,#REF!</definedName>
    <definedName name="A125218038A_Latest">#REF!</definedName>
    <definedName name="A125218042T">#REF!,#REF!</definedName>
    <definedName name="A125218042T_Latest">#REF!</definedName>
    <definedName name="A125218046A">#REF!,#REF!</definedName>
    <definedName name="A125218046A_Latest">#REF!</definedName>
    <definedName name="A125218050T">#REF!,#REF!</definedName>
    <definedName name="A125218050T_Latest">#REF!</definedName>
    <definedName name="A125219142V">#REF!,#REF!</definedName>
    <definedName name="A125219142V_Latest">#REF!</definedName>
    <definedName name="A125219146C">#REF!,#REF!</definedName>
    <definedName name="A125219146C_Latest">#REF!</definedName>
    <definedName name="A125219150V">#REF!,#REF!</definedName>
    <definedName name="A125219150V_Latest">#REF!</definedName>
    <definedName name="A125219154C">#REF!,#REF!</definedName>
    <definedName name="A125219154C_Latest">#REF!</definedName>
    <definedName name="A125219158L">#REF!,#REF!</definedName>
    <definedName name="A125219158L_Latest">#REF!</definedName>
    <definedName name="A125219162C">#REF!,#REF!</definedName>
    <definedName name="A125219162C_Latest">#REF!</definedName>
    <definedName name="A125219166L">#REF!,#REF!</definedName>
    <definedName name="A125219166L_Latest">#REF!</definedName>
    <definedName name="A125219170C">#REF!,#REF!</definedName>
    <definedName name="A125219170C_Latest">#REF!</definedName>
    <definedName name="A125219174L">#REF!,#REF!</definedName>
    <definedName name="A125219174L_Latest">#REF!</definedName>
    <definedName name="A125219178W">#REF!,#REF!</definedName>
    <definedName name="A125219178W_Latest">#REF!</definedName>
    <definedName name="A125219182L">#REF!,#REF!</definedName>
    <definedName name="A125219182L_Latest">#REF!</definedName>
    <definedName name="A125219186W">#REF!,#REF!</definedName>
    <definedName name="A125219186W_Latest">#REF!</definedName>
    <definedName name="A125219190L">#REF!,#REF!</definedName>
    <definedName name="A125219190L_Latest">#REF!</definedName>
    <definedName name="A125219194W">#REF!,#REF!</definedName>
    <definedName name="A125219194W_Latest">#REF!</definedName>
    <definedName name="A125219198F">#REF!,#REF!</definedName>
    <definedName name="A125219198F_Latest">#REF!</definedName>
    <definedName name="A125219202K">#REF!,#REF!</definedName>
    <definedName name="A125219202K_Latest">#REF!</definedName>
    <definedName name="A125219206V">#REF!,#REF!</definedName>
    <definedName name="A125219206V_Latest">#REF!</definedName>
    <definedName name="A125219210K">#REF!,#REF!</definedName>
    <definedName name="A125219210K_Latest">#REF!</definedName>
    <definedName name="A125219214V">#REF!,#REF!</definedName>
    <definedName name="A125219214V_Latest">#REF!</definedName>
    <definedName name="A125219218C">#REF!,#REF!</definedName>
    <definedName name="A125219218C_Latest">#REF!</definedName>
    <definedName name="A125219222V">#REF!,#REF!</definedName>
    <definedName name="A125219222V_Latest">#REF!</definedName>
    <definedName name="A125219226C">#REF!,#REF!</definedName>
    <definedName name="A125219226C_Latest">#REF!</definedName>
    <definedName name="A125219230V">#REF!,#REF!</definedName>
    <definedName name="A125219230V_Latest">#REF!</definedName>
    <definedName name="A125219234C">#REF!,#REF!</definedName>
    <definedName name="A125219234C_Latest">#REF!</definedName>
    <definedName name="A125219238L">#REF!,#REF!</definedName>
    <definedName name="A125219238L_Latest">#REF!</definedName>
    <definedName name="A125219242C">#REF!,#REF!</definedName>
    <definedName name="A125219242C_Latest">#REF!</definedName>
    <definedName name="A125219246L">#REF!,#REF!</definedName>
    <definedName name="A125219246L_Latest">#REF!</definedName>
    <definedName name="A125219250C">#REF!,#REF!</definedName>
    <definedName name="A125219250C_Latest">#REF!</definedName>
    <definedName name="A125219254L">#REF!,#REF!</definedName>
    <definedName name="A125219254L_Latest">#REF!</definedName>
    <definedName name="A125219258W">#REF!,#REF!</definedName>
    <definedName name="A125219258W_Latest">#REF!</definedName>
    <definedName name="A125219262L">#REF!,#REF!</definedName>
    <definedName name="A125219262L_Latest">#REF!</definedName>
    <definedName name="A125219266W">#REF!,#REF!</definedName>
    <definedName name="A125219266W_Latest">#REF!</definedName>
    <definedName name="A125219270L">#REF!,#REF!</definedName>
    <definedName name="A125219270L_Latest">#REF!</definedName>
    <definedName name="A125219274W">#REF!,#REF!</definedName>
    <definedName name="A125219274W_Latest">#REF!</definedName>
    <definedName name="A125220366C">#REF!,#REF!</definedName>
    <definedName name="A125220366C_Latest">#REF!</definedName>
    <definedName name="A125220370V">#REF!,#REF!</definedName>
    <definedName name="A125220370V_Latest">#REF!</definedName>
    <definedName name="A125220374C">#REF!,#REF!</definedName>
    <definedName name="A125220374C_Latest">#REF!</definedName>
    <definedName name="A125220378L">#REF!,#REF!</definedName>
    <definedName name="A125220378L_Latest">#REF!</definedName>
    <definedName name="A125220382C">#REF!,#REF!</definedName>
    <definedName name="A125220382C_Latest">#REF!</definedName>
    <definedName name="A125220386L">#REF!,#REF!</definedName>
    <definedName name="A125220386L_Latest">#REF!</definedName>
    <definedName name="A125220390C">#REF!,#REF!</definedName>
    <definedName name="A125220390C_Latest">#REF!</definedName>
    <definedName name="A125220394L">#REF!,#REF!</definedName>
    <definedName name="A125220394L_Latest">#REF!</definedName>
    <definedName name="A125220398W">#REF!,#REF!</definedName>
    <definedName name="A125220398W_Latest">#REF!</definedName>
    <definedName name="A125220402A">#REF!,#REF!</definedName>
    <definedName name="A125220402A_Latest">#REF!</definedName>
    <definedName name="A125220406K">#REF!,#REF!</definedName>
    <definedName name="A125220406K_Latest">#REF!</definedName>
    <definedName name="A125220410A">#REF!,#REF!</definedName>
    <definedName name="A125220410A_Latest">#REF!</definedName>
    <definedName name="A125220414K">#REF!,#REF!</definedName>
    <definedName name="A125220414K_Latest">#REF!</definedName>
    <definedName name="A125220418V">#REF!,#REF!</definedName>
    <definedName name="A125220418V_Latest">#REF!</definedName>
    <definedName name="A125220422K">#REF!,#REF!</definedName>
    <definedName name="A125220422K_Latest">#REF!</definedName>
    <definedName name="A125220426V">#REF!,#REF!</definedName>
    <definedName name="A125220426V_Latest">#REF!</definedName>
    <definedName name="A125220430K">#REF!,#REF!</definedName>
    <definedName name="A125220430K_Latest">#REF!</definedName>
    <definedName name="A125220434V">#REF!,#REF!</definedName>
    <definedName name="A125220434V_Latest">#REF!</definedName>
    <definedName name="A125220438C">#REF!,#REF!</definedName>
    <definedName name="A125220438C_Latest">#REF!</definedName>
    <definedName name="A125220442V">#REF!,#REF!</definedName>
    <definedName name="A125220442V_Latest">#REF!</definedName>
    <definedName name="A125220446C">#REF!,#REF!</definedName>
    <definedName name="A125220446C_Latest">#REF!</definedName>
    <definedName name="A125220450V">#REF!,#REF!</definedName>
    <definedName name="A125220450V_Latest">#REF!</definedName>
    <definedName name="A125220454C">#REF!,#REF!</definedName>
    <definedName name="A125220454C_Latest">#REF!</definedName>
    <definedName name="A125220458L">#REF!,#REF!</definedName>
    <definedName name="A125220458L_Latest">#REF!</definedName>
    <definedName name="A125220462C">#REF!,#REF!</definedName>
    <definedName name="A125220462C_Latest">#REF!</definedName>
    <definedName name="A125220466L">#REF!,#REF!</definedName>
    <definedName name="A125220466L_Latest">#REF!</definedName>
    <definedName name="A125220470C">#REF!,#REF!</definedName>
    <definedName name="A125220470C_Latest">#REF!</definedName>
    <definedName name="A125220474L">#REF!,#REF!</definedName>
    <definedName name="A125220474L_Latest">#REF!</definedName>
    <definedName name="A125220478W">#REF!,#REF!</definedName>
    <definedName name="A125220478W_Latest">#REF!</definedName>
    <definedName name="A125220482L">#REF!,#REF!</definedName>
    <definedName name="A125220482L_Latest">#REF!</definedName>
    <definedName name="A125220486W">#REF!,#REF!</definedName>
    <definedName name="A125220486W_Latest">#REF!</definedName>
    <definedName name="A125220490L">#REF!,#REF!</definedName>
    <definedName name="A125220490L_Latest">#REF!</definedName>
    <definedName name="A125220494W">#REF!,#REF!</definedName>
    <definedName name="A125220494W_Latest">#REF!</definedName>
    <definedName name="A125220498F">#REF!,#REF!</definedName>
    <definedName name="A125220498F_Latest">#REF!</definedName>
    <definedName name="A125220502K">#REF!,#REF!</definedName>
    <definedName name="A125220502K_Latest">#REF!</definedName>
    <definedName name="A125220506V">#REF!,#REF!</definedName>
    <definedName name="A125220506V_Latest">#REF!</definedName>
    <definedName name="A125220510K">#REF!,#REF!</definedName>
    <definedName name="A125220510K_Latest">#REF!</definedName>
    <definedName name="A125220514V">#REF!,#REF!</definedName>
    <definedName name="A125220514V_Latest">#REF!</definedName>
    <definedName name="A125220518C">#REF!,#REF!</definedName>
    <definedName name="A125220518C_Latest">#REF!</definedName>
    <definedName name="A125220522V">#REF!,#REF!</definedName>
    <definedName name="A125220522V_Latest">#REF!</definedName>
    <definedName name="A125220526C">#REF!,#REF!</definedName>
    <definedName name="A125220526C_Latest">#REF!</definedName>
    <definedName name="A125220530V">#REF!,#REF!</definedName>
    <definedName name="A125220530V_Latest">#REF!</definedName>
    <definedName name="A125220534C">#REF!,#REF!</definedName>
    <definedName name="A125220534C_Latest">#REF!</definedName>
    <definedName name="A125220538L">#REF!,#REF!</definedName>
    <definedName name="A125220538L_Latest">#REF!</definedName>
    <definedName name="A125220542C">#REF!,#REF!</definedName>
    <definedName name="A125220542C_Latest">#REF!</definedName>
    <definedName name="A125220546L">#REF!,#REF!</definedName>
    <definedName name="A125220546L_Latest">#REF!</definedName>
    <definedName name="A125220550C">#REF!,#REF!</definedName>
    <definedName name="A125220550C_Latest">#REF!</definedName>
    <definedName name="A125220554L">#REF!,#REF!</definedName>
    <definedName name="A125220554L_Latest">#REF!</definedName>
    <definedName name="A125220558W">#REF!,#REF!</definedName>
    <definedName name="A125220558W_Latest">#REF!</definedName>
    <definedName name="A125220562L">#REF!,#REF!</definedName>
    <definedName name="A125220562L_Latest">#REF!</definedName>
    <definedName name="A125220566W">#REF!,#REF!</definedName>
    <definedName name="A125220566W_Latest">#REF!</definedName>
    <definedName name="A125220570L">#REF!,#REF!</definedName>
    <definedName name="A125220570L_Latest">#REF!</definedName>
    <definedName name="A125220574W">#REF!,#REF!</definedName>
    <definedName name="A125220574W_Latest">#REF!</definedName>
    <definedName name="A125220578F">#REF!,#REF!</definedName>
    <definedName name="A125220578F_Latest">#REF!</definedName>
    <definedName name="A125220582W">#REF!,#REF!</definedName>
    <definedName name="A125220582W_Latest">#REF!</definedName>
    <definedName name="A125220586F">#REF!,#REF!</definedName>
    <definedName name="A125220586F_Latest">#REF!</definedName>
    <definedName name="A125220590W">#REF!,#REF!</definedName>
    <definedName name="A125220590W_Latest">#REF!</definedName>
    <definedName name="A125220594F">#REF!,#REF!</definedName>
    <definedName name="A125220594F_Latest">#REF!</definedName>
    <definedName name="A125220598R">#REF!,#REF!</definedName>
    <definedName name="A125220598R_Latest">#REF!</definedName>
    <definedName name="A125220602V">#REF!,#REF!</definedName>
    <definedName name="A125220602V_Latest">#REF!</definedName>
    <definedName name="A125220606C">#REF!,#REF!</definedName>
    <definedName name="A125220606C_Latest">#REF!</definedName>
    <definedName name="A125220610V">#REF!,#REF!</definedName>
    <definedName name="A125220610V_Latest">#REF!</definedName>
    <definedName name="A125220614C">#REF!,#REF!</definedName>
    <definedName name="A125220614C_Latest">#REF!</definedName>
    <definedName name="A125220618L">#REF!,#REF!</definedName>
    <definedName name="A125220618L_Latest">#REF!</definedName>
    <definedName name="A125220622C">#REF!,#REF!</definedName>
    <definedName name="A125220622C_Latest">#REF!</definedName>
    <definedName name="A125220626L">#REF!,#REF!</definedName>
    <definedName name="A125220626L_Latest">#REF!</definedName>
    <definedName name="A125220630C">#REF!,#REF!</definedName>
    <definedName name="A125220630C_Latest">#REF!</definedName>
    <definedName name="A125220634L">#REF!,#REF!</definedName>
    <definedName name="A125220634L_Latest">#REF!</definedName>
    <definedName name="A125220638W">#REF!,#REF!</definedName>
    <definedName name="A125220638W_Latest">#REF!</definedName>
    <definedName name="A125220642L">#REF!,#REF!</definedName>
    <definedName name="A125220642L_Latest">#REF!</definedName>
    <definedName name="A125220646W">#REF!,#REF!</definedName>
    <definedName name="A125220646W_Latest">#REF!</definedName>
    <definedName name="A125220650L">#REF!,#REF!</definedName>
    <definedName name="A125220650L_Latest">#REF!</definedName>
    <definedName name="A125220654W">#REF!,#REF!</definedName>
    <definedName name="A125220654W_Latest">#REF!</definedName>
    <definedName name="A125220658F">#REF!,#REF!</definedName>
    <definedName name="A125220658F_Latest">#REF!</definedName>
    <definedName name="A125220662W">#REF!,#REF!</definedName>
    <definedName name="A125220662W_Latest">#REF!</definedName>
    <definedName name="A125220666F">#REF!,#REF!</definedName>
    <definedName name="A125220666F_Latest">#REF!</definedName>
    <definedName name="A125220670W">#REF!,#REF!</definedName>
    <definedName name="A125220670W_Latest">#REF!</definedName>
    <definedName name="A125220674F">#REF!,#REF!</definedName>
    <definedName name="A125220674F_Latest">#REF!</definedName>
    <definedName name="A125220678R">#REF!,#REF!</definedName>
    <definedName name="A125220678R_Latest">#REF!</definedName>
    <definedName name="A125220682F">#REF!,#REF!</definedName>
    <definedName name="A125220682F_Latest">#REF!</definedName>
    <definedName name="A125220686R">#REF!,#REF!</definedName>
    <definedName name="A125220686R_Latest">#REF!</definedName>
    <definedName name="A125220690F">#REF!,#REF!</definedName>
    <definedName name="A125220690F_Latest">#REF!</definedName>
    <definedName name="A125220694R">#REF!,#REF!</definedName>
    <definedName name="A125220694R_Latest">#REF!</definedName>
    <definedName name="A125220698X">#REF!,#REF!</definedName>
    <definedName name="A125220698X_Latest">#REF!</definedName>
    <definedName name="A125220702C">#REF!,#REF!</definedName>
    <definedName name="A125220702C_Latest">#REF!</definedName>
    <definedName name="A125220706L">#REF!,#REF!</definedName>
    <definedName name="A125220706L_Latest">#REF!</definedName>
    <definedName name="A125220710C">#REF!,#REF!</definedName>
    <definedName name="A125220710C_Latest">#REF!</definedName>
    <definedName name="A125220714L">#REF!,#REF!</definedName>
    <definedName name="A125220714L_Latest">#REF!</definedName>
    <definedName name="A125220718W">#REF!,#REF!</definedName>
    <definedName name="A125220718W_Latest">#REF!</definedName>
    <definedName name="A125220722L">#REF!,#REF!</definedName>
    <definedName name="A125220722L_Latest">#REF!</definedName>
    <definedName name="A125220726W">#REF!,#REF!</definedName>
    <definedName name="A125220726W_Latest">#REF!</definedName>
    <definedName name="A125220730L">#REF!,#REF!</definedName>
    <definedName name="A125220730L_Latest">#REF!</definedName>
    <definedName name="A125220734W">#REF!,#REF!</definedName>
    <definedName name="A125220734W_Latest">#REF!</definedName>
    <definedName name="A125220738F">#REF!,#REF!</definedName>
    <definedName name="A125220738F_Latest">#REF!</definedName>
    <definedName name="A125220742W">#REF!,#REF!</definedName>
    <definedName name="A125220742W_Latest">#REF!</definedName>
    <definedName name="A125220746F">#REF!,#REF!</definedName>
    <definedName name="A125220746F_Latest">#REF!</definedName>
    <definedName name="A125220750W">#REF!,#REF!</definedName>
    <definedName name="A125220750W_Latest">#REF!</definedName>
    <definedName name="A125220754F">#REF!,#REF!</definedName>
    <definedName name="A125220754F_Latest">#REF!</definedName>
    <definedName name="A125220758R">#REF!,#REF!</definedName>
    <definedName name="A125220758R_Latest">#REF!</definedName>
    <definedName name="A125220762F">#REF!,#REF!</definedName>
    <definedName name="A125220762F_Latest">#REF!</definedName>
    <definedName name="A125220766R">#REF!,#REF!</definedName>
    <definedName name="A125220766R_Latest">#REF!</definedName>
    <definedName name="A125220770F">#REF!,#REF!</definedName>
    <definedName name="A125220770F_Latest">#REF!</definedName>
    <definedName name="A125220774R">#REF!,#REF!</definedName>
    <definedName name="A125220774R_Latest">#REF!</definedName>
    <definedName name="A125220778X">#REF!,#REF!</definedName>
    <definedName name="A125220778X_Latest">#REF!</definedName>
    <definedName name="A125220782R">#REF!,#REF!</definedName>
    <definedName name="A125220782R_Latest">#REF!</definedName>
    <definedName name="A125220786X">#REF!,#REF!</definedName>
    <definedName name="A125220786X_Latest">#REF!</definedName>
    <definedName name="A125220790R">#REF!,#REF!</definedName>
    <definedName name="A125220790R_Latest">#REF!</definedName>
    <definedName name="A125220794X">#REF!,#REF!</definedName>
    <definedName name="A125220794X_Latest">#REF!</definedName>
    <definedName name="A125220798J">#REF!,#REF!</definedName>
    <definedName name="A125220798J_Latest">#REF!</definedName>
    <definedName name="A125220802L">#REF!,#REF!</definedName>
    <definedName name="A125220802L_Latest">#REF!</definedName>
    <definedName name="A125220806W">#REF!,#REF!</definedName>
    <definedName name="A125220806W_Latest">#REF!</definedName>
    <definedName name="A125220810L">#REF!,#REF!</definedName>
    <definedName name="A125220810L_Latest">#REF!</definedName>
    <definedName name="A125220814W">#REF!,#REF!</definedName>
    <definedName name="A125220814W_Latest">#REF!</definedName>
    <definedName name="A125220818F">#REF!,#REF!</definedName>
    <definedName name="A125220818F_Latest">#REF!</definedName>
    <definedName name="A125220822W">#REF!,#REF!</definedName>
    <definedName name="A125220822W_Latest">#REF!</definedName>
    <definedName name="A125220826F">#REF!,#REF!</definedName>
    <definedName name="A125220826F_Latest">#REF!</definedName>
    <definedName name="A125220830W">#REF!,#REF!</definedName>
    <definedName name="A125220830W_Latest">#REF!</definedName>
    <definedName name="A125220834F">#REF!,#REF!</definedName>
    <definedName name="A125220834F_Latest">#REF!</definedName>
    <definedName name="A125220838R">#REF!,#REF!</definedName>
    <definedName name="A125220838R_Latest">#REF!</definedName>
    <definedName name="A125220842F">#REF!,#REF!</definedName>
    <definedName name="A125220842F_Latest">#REF!</definedName>
    <definedName name="A125220846R">#REF!,#REF!</definedName>
    <definedName name="A125220846R_Latest">#REF!</definedName>
    <definedName name="A125220850F">#REF!,#REF!</definedName>
    <definedName name="A125220850F_Latest">#REF!</definedName>
    <definedName name="A125220854R">#REF!,#REF!</definedName>
    <definedName name="A125220854R_Latest">#REF!</definedName>
    <definedName name="A125220858X">#REF!,#REF!</definedName>
    <definedName name="A125220858X_Latest">#REF!</definedName>
    <definedName name="A125220862R">#REF!,#REF!</definedName>
    <definedName name="A125220862R_Latest">#REF!</definedName>
    <definedName name="A125220866X">#REF!,#REF!</definedName>
    <definedName name="A125220866X_Latest">#REF!</definedName>
    <definedName name="A125220870R">#REF!,#REF!</definedName>
    <definedName name="A125220870R_Latest">#REF!</definedName>
    <definedName name="A125220874X">#REF!,#REF!</definedName>
    <definedName name="A125220874X_Latest">#REF!</definedName>
    <definedName name="A125220878J">#REF!,#REF!</definedName>
    <definedName name="A125220878J_Latest">#REF!</definedName>
    <definedName name="A125220882X">#REF!,#REF!</definedName>
    <definedName name="A125220882X_Latest">#REF!</definedName>
    <definedName name="A125220886J">#REF!,#REF!</definedName>
    <definedName name="A125220886J_Latest">#REF!</definedName>
    <definedName name="A125220890X">#REF!,#REF!</definedName>
    <definedName name="A125220890X_Latest">#REF!</definedName>
    <definedName name="A125220894J">#REF!,#REF!</definedName>
    <definedName name="A125220894J_Latest">#REF!</definedName>
    <definedName name="A125220898T">#REF!,#REF!</definedName>
    <definedName name="A125220898T_Latest">#REF!</definedName>
    <definedName name="A125220902W">#REF!,#REF!</definedName>
    <definedName name="A125220902W_Latest">#REF!</definedName>
    <definedName name="A125220906F">#REF!,#REF!</definedName>
    <definedName name="A125220906F_Latest">#REF!</definedName>
    <definedName name="A125220910W">#REF!,#REF!</definedName>
    <definedName name="A125220910W_Latest">#REF!</definedName>
    <definedName name="A125220914F">#REF!,#REF!</definedName>
    <definedName name="A125220914F_Latest">#REF!</definedName>
    <definedName name="A125220918R">#REF!,#REF!</definedName>
    <definedName name="A125220918R_Latest">#REF!</definedName>
    <definedName name="A125220922F">#REF!,#REF!</definedName>
    <definedName name="A125220922F_Latest">#REF!</definedName>
    <definedName name="A125220926R">#REF!,#REF!</definedName>
    <definedName name="A125220926R_Latest">#REF!</definedName>
    <definedName name="A125220930F">#REF!,#REF!</definedName>
    <definedName name="A125220930F_Latest">#REF!</definedName>
    <definedName name="A125220934R">#REF!,#REF!</definedName>
    <definedName name="A125220934R_Latest">#REF!</definedName>
    <definedName name="A125220938X">#REF!,#REF!</definedName>
    <definedName name="A125220938X_Latest">#REF!</definedName>
    <definedName name="A125220942R">#REF!,#REF!</definedName>
    <definedName name="A125220942R_Latest">#REF!</definedName>
    <definedName name="A125220946X">#REF!,#REF!</definedName>
    <definedName name="A125220946X_Latest">#REF!</definedName>
    <definedName name="A125220950R">#REF!,#REF!</definedName>
    <definedName name="A125220950R_Latest">#REF!</definedName>
    <definedName name="A125220954X">#REF!,#REF!</definedName>
    <definedName name="A125220954X_Latest">#REF!</definedName>
    <definedName name="A125220958J">#REF!,#REF!</definedName>
    <definedName name="A125220958J_Latest">#REF!</definedName>
    <definedName name="A125220962X">#REF!,#REF!</definedName>
    <definedName name="A125220962X_Latest">#REF!</definedName>
    <definedName name="A125220966J">#REF!,#REF!</definedName>
    <definedName name="A125220966J_Latest">#REF!</definedName>
    <definedName name="A125220970X">#REF!,#REF!</definedName>
    <definedName name="A125220970X_Latest">#REF!</definedName>
    <definedName name="A125220974J">#REF!,#REF!</definedName>
    <definedName name="A125220974J_Latest">#REF!</definedName>
    <definedName name="A125220978T">#REF!,#REF!</definedName>
    <definedName name="A125220978T_Latest">#REF!</definedName>
    <definedName name="A125220982J">#REF!,#REF!</definedName>
    <definedName name="A125220982J_Latest">#REF!</definedName>
    <definedName name="A125220986T">#REF!,#REF!</definedName>
    <definedName name="A125220986T_Latest">#REF!</definedName>
    <definedName name="A125220990J">#REF!,#REF!</definedName>
    <definedName name="A125220990J_Latest">#REF!</definedName>
    <definedName name="A125220994T">#REF!,#REF!</definedName>
    <definedName name="A125220994T_Latest">#REF!</definedName>
    <definedName name="A125220998A">#REF!,#REF!</definedName>
    <definedName name="A125220998A_Latest">#REF!</definedName>
    <definedName name="A125221002J">#REF!,#REF!</definedName>
    <definedName name="A125221002J_Latest">#REF!</definedName>
    <definedName name="A125221006T">#REF!,#REF!</definedName>
    <definedName name="A125221006T_Latest">#REF!</definedName>
    <definedName name="A125221010J">#REF!,#REF!</definedName>
    <definedName name="A125221010J_Latest">#REF!</definedName>
    <definedName name="A125221014T">#REF!,#REF!</definedName>
    <definedName name="A125221014T_Latest">#REF!</definedName>
    <definedName name="A125221018A">#REF!,#REF!</definedName>
    <definedName name="A125221018A_Latest">#REF!</definedName>
    <definedName name="A125221022T">#REF!,#REF!</definedName>
    <definedName name="A125221022T_Latest">#REF!</definedName>
    <definedName name="A125221026A">#REF!,#REF!</definedName>
    <definedName name="A125221026A_Latest">#REF!</definedName>
    <definedName name="A125221030T">#REF!,#REF!</definedName>
    <definedName name="A125221030T_Latest">#REF!</definedName>
    <definedName name="A125221034A">#REF!,#REF!</definedName>
    <definedName name="A125221034A_Latest">#REF!</definedName>
    <definedName name="A125221038K">#REF!,#REF!</definedName>
    <definedName name="A125221038K_Latest">#REF!</definedName>
    <definedName name="A125221042A">#REF!,#REF!</definedName>
    <definedName name="A125221042A_Latest">#REF!</definedName>
    <definedName name="A125221046K">#REF!,#REF!</definedName>
    <definedName name="A125221046K_Latest">#REF!</definedName>
    <definedName name="A125221050A">#REF!,#REF!</definedName>
    <definedName name="A125221050A_Latest">#REF!</definedName>
    <definedName name="A125221054K">#REF!,#REF!</definedName>
    <definedName name="A125221054K_Latest">#REF!</definedName>
    <definedName name="A125221058V">#REF!,#REF!</definedName>
    <definedName name="A125221058V_Latest">#REF!</definedName>
    <definedName name="A125221062K">#REF!,#REF!</definedName>
    <definedName name="A125221062K_Latest">#REF!</definedName>
    <definedName name="A125221066V">#REF!,#REF!</definedName>
    <definedName name="A125221066V_Latest">#REF!</definedName>
    <definedName name="A125221070K">#REF!,#REF!</definedName>
    <definedName name="A125221070K_Latest">#REF!</definedName>
    <definedName name="A125221074V">#REF!,#REF!</definedName>
    <definedName name="A125221074V_Latest">#REF!</definedName>
    <definedName name="A125221078C">#REF!,#REF!</definedName>
    <definedName name="A125221078C_Latest">#REF!</definedName>
    <definedName name="A125221082V">#REF!,#REF!</definedName>
    <definedName name="A125221082V_Latest">#REF!</definedName>
    <definedName name="A125221086C">#REF!,#REF!</definedName>
    <definedName name="A125221086C_Latest">#REF!</definedName>
    <definedName name="A125221090V">#REF!,#REF!</definedName>
    <definedName name="A125221090V_Latest">#REF!</definedName>
    <definedName name="A125221094C">#REF!,#REF!</definedName>
    <definedName name="A125221094C_Latest">#REF!</definedName>
    <definedName name="A125221098L">#REF!,#REF!</definedName>
    <definedName name="A125221098L_Latest">#REF!</definedName>
    <definedName name="A125221102T">#REF!,#REF!</definedName>
    <definedName name="A125221102T_Latest">#REF!</definedName>
    <definedName name="A125221106A">#REF!,#REF!</definedName>
    <definedName name="A125221106A_Latest">#REF!</definedName>
    <definedName name="A125221110T">#REF!,#REF!</definedName>
    <definedName name="A125221110T_Latest">#REF!</definedName>
    <definedName name="A125221114A">#REF!,#REF!</definedName>
    <definedName name="A125221114A_Latest">#REF!</definedName>
    <definedName name="A125221118K">#REF!,#REF!</definedName>
    <definedName name="A125221118K_Latest">#REF!</definedName>
    <definedName name="A125221122A">#REF!,#REF!</definedName>
    <definedName name="A125221122A_Latest">#REF!</definedName>
    <definedName name="A125221126K">#REF!,#REF!</definedName>
    <definedName name="A125221126K_Latest">#REF!</definedName>
    <definedName name="A125221130A">#REF!,#REF!</definedName>
    <definedName name="A125221130A_Latest">#REF!</definedName>
    <definedName name="A125221134K">#REF!,#REF!</definedName>
    <definedName name="A125221134K_Latest">#REF!</definedName>
    <definedName name="A125221138V">#REF!,#REF!</definedName>
    <definedName name="A125221138V_Latest">#REF!</definedName>
    <definedName name="A125221142K">#REF!,#REF!</definedName>
    <definedName name="A125221142K_Latest">#REF!</definedName>
    <definedName name="A125221146V">#REF!,#REF!</definedName>
    <definedName name="A125221146V_Latest">#REF!</definedName>
    <definedName name="A125221150K">#REF!,#REF!</definedName>
    <definedName name="A125221150K_Latest">#REF!</definedName>
    <definedName name="A125221154V">#REF!,#REF!</definedName>
    <definedName name="A125221154V_Latest">#REF!</definedName>
    <definedName name="A125221158C">#REF!,#REF!</definedName>
    <definedName name="A125221158C_Latest">#REF!</definedName>
    <definedName name="A125221162V">#REF!,#REF!</definedName>
    <definedName name="A125221162V_Latest">#REF!</definedName>
    <definedName name="A125221166C">#REF!,#REF!</definedName>
    <definedName name="A125221166C_Latest">#REF!</definedName>
    <definedName name="A125221170V">#REF!,#REF!</definedName>
    <definedName name="A125221170V_Latest">#REF!</definedName>
    <definedName name="A125221174C">#REF!,#REF!</definedName>
    <definedName name="A125221174C_Latest">#REF!</definedName>
    <definedName name="A125221178L">#REF!,#REF!</definedName>
    <definedName name="A125221178L_Latest">#REF!</definedName>
    <definedName name="A125221182C">#REF!,#REF!</definedName>
    <definedName name="A125221182C_Latest">#REF!</definedName>
    <definedName name="A125221186L">#REF!,#REF!</definedName>
    <definedName name="A125221186L_Latest">#REF!</definedName>
    <definedName name="A125221190C">#REF!,#REF!</definedName>
    <definedName name="A125221190C_Latest">#REF!</definedName>
    <definedName name="A125221194L">#REF!,#REF!</definedName>
    <definedName name="A125221194L_Latest">#REF!</definedName>
    <definedName name="A125221198W">#REF!,#REF!</definedName>
    <definedName name="A125221198W_Latest">#REF!</definedName>
    <definedName name="A125221202A">#REF!,#REF!</definedName>
    <definedName name="A125221202A_Latest">#REF!</definedName>
    <definedName name="A125221206K">#REF!,#REF!</definedName>
    <definedName name="A125221206K_Latest">#REF!</definedName>
    <definedName name="A125221210A">#REF!,#REF!</definedName>
    <definedName name="A125221210A_Latest">#REF!</definedName>
    <definedName name="A125221214K">#REF!,#REF!</definedName>
    <definedName name="A125221214K_Latest">#REF!</definedName>
    <definedName name="A125221218V">#REF!,#REF!</definedName>
    <definedName name="A125221218V_Latest">#REF!</definedName>
    <definedName name="A125221222K">#REF!,#REF!</definedName>
    <definedName name="A125221222K_Latest">#REF!</definedName>
    <definedName name="A125221226V">#REF!,#REF!</definedName>
    <definedName name="A125221226V_Latest">#REF!</definedName>
    <definedName name="A125221230K">#REF!,#REF!</definedName>
    <definedName name="A125221230K_Latest">#REF!</definedName>
    <definedName name="A125221234V">#REF!,#REF!</definedName>
    <definedName name="A125221234V_Latest">#REF!</definedName>
    <definedName name="A125221238C">#REF!,#REF!</definedName>
    <definedName name="A125221238C_Latest">#REF!</definedName>
    <definedName name="A125221242V">#REF!,#REF!</definedName>
    <definedName name="A125221242V_Latest">#REF!</definedName>
    <definedName name="A125221246C">#REF!,#REF!</definedName>
    <definedName name="A125221246C_Latest">#REF!</definedName>
    <definedName name="A125221250V">#REF!,#REF!</definedName>
    <definedName name="A125221250V_Latest">#REF!</definedName>
    <definedName name="A125221254C">#REF!,#REF!</definedName>
    <definedName name="A125221254C_Latest">#REF!</definedName>
    <definedName name="A125221258L">#REF!,#REF!</definedName>
    <definedName name="A125221258L_Latest">#REF!</definedName>
    <definedName name="A125221262C">#REF!,#REF!</definedName>
    <definedName name="A125221262C_Latest">#REF!</definedName>
    <definedName name="A125221266L">#REF!,#REF!</definedName>
    <definedName name="A125221266L_Latest">#REF!</definedName>
    <definedName name="A125221270C">#REF!,#REF!</definedName>
    <definedName name="A125221270C_Latest">#REF!</definedName>
    <definedName name="A125221274L">#REF!,#REF!</definedName>
    <definedName name="A125221274L_Latest">#REF!</definedName>
    <definedName name="A125221278W">#REF!,#REF!</definedName>
    <definedName name="A125221278W_Latest">#REF!</definedName>
    <definedName name="A125221282L">#REF!,#REF!</definedName>
    <definedName name="A125221282L_Latest">#REF!</definedName>
    <definedName name="A125221286W">#REF!,#REF!</definedName>
    <definedName name="A125221286W_Latest">#REF!</definedName>
    <definedName name="A125221290L">#REF!,#REF!</definedName>
    <definedName name="A125221290L_Latest">#REF!</definedName>
    <definedName name="A125221294W">#REF!,#REF!</definedName>
    <definedName name="A125221294W_Latest">#REF!</definedName>
    <definedName name="A125221298F">#REF!,#REF!</definedName>
    <definedName name="A125221298F_Latest">#REF!</definedName>
    <definedName name="A125221302K">#REF!,#REF!</definedName>
    <definedName name="A125221302K_Latest">#REF!</definedName>
    <definedName name="A125221306V">#REF!,#REF!</definedName>
    <definedName name="A125221306V_Latest">#REF!</definedName>
    <definedName name="A125221310K">#REF!,#REF!</definedName>
    <definedName name="A125221310K_Latest">#REF!</definedName>
    <definedName name="A125221314V">#REF!,#REF!</definedName>
    <definedName name="A125221314V_Latest">#REF!</definedName>
    <definedName name="A125221318C">#REF!,#REF!</definedName>
    <definedName name="A125221318C_Latest">#REF!</definedName>
    <definedName name="A125221322V">#REF!,#REF!</definedName>
    <definedName name="A125221322V_Latest">#REF!</definedName>
    <definedName name="A125221326C">#REF!,#REF!</definedName>
    <definedName name="A125221326C_Latest">#REF!</definedName>
    <definedName name="A125221330V">#REF!,#REF!</definedName>
    <definedName name="A125221330V_Latest">#REF!</definedName>
    <definedName name="A125221334C">#REF!,#REF!</definedName>
    <definedName name="A125221334C_Latest">#REF!</definedName>
    <definedName name="A125221338L">#REF!,#REF!</definedName>
    <definedName name="A125221338L_Latest">#REF!</definedName>
    <definedName name="A125221342C">#REF!,#REF!</definedName>
    <definedName name="A125221342C_Latest">#REF!</definedName>
    <definedName name="A125221346L">#REF!,#REF!</definedName>
    <definedName name="A125221346L_Latest">#REF!</definedName>
    <definedName name="A125221350C">#REF!,#REF!</definedName>
    <definedName name="A125221350C_Latest">#REF!</definedName>
    <definedName name="A125221354L">#REF!,#REF!</definedName>
    <definedName name="A125221354L_Latest">#REF!</definedName>
    <definedName name="A125221358W">#REF!,#REF!</definedName>
    <definedName name="A125221358W_Latest">#REF!</definedName>
    <definedName name="A125221362L">#REF!,#REF!</definedName>
    <definedName name="A125221362L_Latest">#REF!</definedName>
    <definedName name="A125221366W">#REF!,#REF!</definedName>
    <definedName name="A125221366W_Latest">#REF!</definedName>
    <definedName name="A125221370L">#REF!,#REF!</definedName>
    <definedName name="A125221370L_Latest">#REF!</definedName>
    <definedName name="A125221374W">#REF!,#REF!</definedName>
    <definedName name="A125221374W_Latest">#REF!</definedName>
    <definedName name="A125221378F">#REF!,#REF!</definedName>
    <definedName name="A125221378F_Latest">#REF!</definedName>
    <definedName name="A125221382W">#REF!,#REF!</definedName>
    <definedName name="A125221382W_Latest">#REF!</definedName>
    <definedName name="A125221386F">#REF!,#REF!</definedName>
    <definedName name="A125221386F_Latest">#REF!</definedName>
    <definedName name="A125221390W">#REF!,#REF!</definedName>
    <definedName name="A125221390W_Latest">#REF!</definedName>
    <definedName name="A125221394F">#REF!,#REF!</definedName>
    <definedName name="A125221394F_Latest">#REF!</definedName>
    <definedName name="A125221398R">#REF!,#REF!</definedName>
    <definedName name="A125221398R_Latest">#REF!</definedName>
    <definedName name="A125221402V">#REF!,#REF!</definedName>
    <definedName name="A125221402V_Latest">#REF!</definedName>
    <definedName name="A125221406C">#REF!,#REF!</definedName>
    <definedName name="A125221406C_Latest">#REF!</definedName>
    <definedName name="A125221410V">#REF!,#REF!</definedName>
    <definedName name="A125221410V_Latest">#REF!</definedName>
    <definedName name="A125221414C">#REF!,#REF!</definedName>
    <definedName name="A125221414C_Latest">#REF!</definedName>
    <definedName name="A125221418L">#REF!,#REF!</definedName>
    <definedName name="A125221418L_Latest">#REF!</definedName>
    <definedName name="A125221422C">#REF!,#REF!</definedName>
    <definedName name="A125221422C_Latest">#REF!</definedName>
    <definedName name="A125221426L">#REF!,#REF!</definedName>
    <definedName name="A125221426L_Latest">#REF!</definedName>
    <definedName name="A125221430C">#REF!,#REF!</definedName>
    <definedName name="A125221430C_Latest">#REF!</definedName>
    <definedName name="A125221434L">#REF!,#REF!</definedName>
    <definedName name="A125221434L_Latest">#REF!</definedName>
    <definedName name="A125221438W">#REF!,#REF!</definedName>
    <definedName name="A125221438W_Latest">#REF!</definedName>
    <definedName name="A125221442L">#REF!,#REF!</definedName>
    <definedName name="A125221442L_Latest">#REF!</definedName>
    <definedName name="A125221446W">#REF!,#REF!</definedName>
    <definedName name="A125221446W_Latest">#REF!</definedName>
    <definedName name="A125221450L">#REF!,#REF!</definedName>
    <definedName name="A125221450L_Latest">#REF!</definedName>
    <definedName name="A125221454W">#REF!,#REF!</definedName>
    <definedName name="A125221454W_Latest">#REF!</definedName>
    <definedName name="A125221458F">#REF!,#REF!</definedName>
    <definedName name="A125221458F_Latest">#REF!</definedName>
    <definedName name="A125221462W">#REF!,#REF!</definedName>
    <definedName name="A125221462W_Latest">#REF!</definedName>
    <definedName name="A125221466F">#REF!,#REF!</definedName>
    <definedName name="A125221466F_Latest">#REF!</definedName>
    <definedName name="A125221470W">#REF!,#REF!</definedName>
    <definedName name="A125221470W_Latest">#REF!</definedName>
    <definedName name="A125221474F">#REF!,#REF!</definedName>
    <definedName name="A125221474F_Latest">#REF!</definedName>
    <definedName name="A125221478R">#REF!,#REF!</definedName>
    <definedName name="A125221478R_Latest">#REF!</definedName>
    <definedName name="A125221482F">#REF!,#REF!</definedName>
    <definedName name="A125221482F_Latest">#REF!</definedName>
    <definedName name="A125221486R">#REF!,#REF!</definedName>
    <definedName name="A125221486R_Latest">#REF!</definedName>
    <definedName name="A125221490F">#REF!,#REF!</definedName>
    <definedName name="A125221490F_Latest">#REF!</definedName>
    <definedName name="A125221494R">#REF!,#REF!</definedName>
    <definedName name="A125221494R_Latest">#REF!</definedName>
    <definedName name="A125221498X">#REF!,#REF!</definedName>
    <definedName name="A125221498X_Latest">#REF!</definedName>
    <definedName name="A125221502C">#REF!,#REF!</definedName>
    <definedName name="A125221502C_Latest">#REF!</definedName>
    <definedName name="A125221506L">#REF!,#REF!</definedName>
    <definedName name="A125221506L_Latest">#REF!</definedName>
    <definedName name="A125221510C">#REF!,#REF!</definedName>
    <definedName name="A125221510C_Latest">#REF!</definedName>
    <definedName name="A125221514L">#REF!,#REF!</definedName>
    <definedName name="A125221514L_Latest">#REF!</definedName>
    <definedName name="A125221518W">#REF!,#REF!</definedName>
    <definedName name="A125221518W_Latest">#REF!</definedName>
    <definedName name="A125221522L">#REF!,#REF!</definedName>
    <definedName name="A125221522L_Latest">#REF!</definedName>
    <definedName name="A125221526W">#REF!,#REF!</definedName>
    <definedName name="A125221526W_Latest">#REF!</definedName>
    <definedName name="A125221530L">#REF!,#REF!</definedName>
    <definedName name="A125221530L_Latest">#REF!</definedName>
    <definedName name="A125221534W">#REF!,#REF!</definedName>
    <definedName name="A125221534W_Latest">#REF!</definedName>
    <definedName name="A125221538F">#REF!,#REF!</definedName>
    <definedName name="A125221538F_Latest">#REF!</definedName>
    <definedName name="A125221542W">#REF!,#REF!</definedName>
    <definedName name="A125221542W_Latest">#REF!</definedName>
    <definedName name="A125221546F">#REF!,#REF!</definedName>
    <definedName name="A125221546F_Latest">#REF!</definedName>
    <definedName name="A125221550W">#REF!,#REF!</definedName>
    <definedName name="A125221550W_Latest">#REF!</definedName>
    <definedName name="A125221554F">#REF!,#REF!</definedName>
    <definedName name="A125221554F_Latest">#REF!</definedName>
    <definedName name="A125221558R">#REF!,#REF!</definedName>
    <definedName name="A125221558R_Latest">#REF!</definedName>
    <definedName name="A125221562F">#REF!,#REF!</definedName>
    <definedName name="A125221562F_Latest">#REF!</definedName>
    <definedName name="A125221566R">#REF!,#REF!</definedName>
    <definedName name="A125221566R_Latest">#REF!</definedName>
    <definedName name="A125221570F">#REF!,#REF!</definedName>
    <definedName name="A125221570F_Latest">#REF!</definedName>
    <definedName name="A125221574R">#REF!,#REF!</definedName>
    <definedName name="A125221574R_Latest">#REF!</definedName>
    <definedName name="A125221578X">#REF!,#REF!</definedName>
    <definedName name="A125221578X_Latest">#REF!</definedName>
    <definedName name="A125221582R">#REF!,#REF!</definedName>
    <definedName name="A125221582R_Latest">#REF!</definedName>
    <definedName name="A125221586X">#REF!,#REF!</definedName>
    <definedName name="A125221586X_Latest">#REF!</definedName>
    <definedName name="A125221590R">#REF!,#REF!</definedName>
    <definedName name="A125221590R_Latest">#REF!</definedName>
    <definedName name="A125221594X">#REF!,#REF!</definedName>
    <definedName name="A125221594X_Latest">#REF!</definedName>
    <definedName name="A125221598J">#REF!,#REF!</definedName>
    <definedName name="A125221598J_Latest">#REF!</definedName>
    <definedName name="A125221602L">#REF!,#REF!</definedName>
    <definedName name="A125221602L_Latest">#REF!</definedName>
    <definedName name="A125221606W">#REF!,#REF!</definedName>
    <definedName name="A125221606W_Latest">#REF!</definedName>
    <definedName name="A125221610L">#REF!,#REF!</definedName>
    <definedName name="A125221610L_Latest">#REF!</definedName>
    <definedName name="A125221614W">#REF!,#REF!</definedName>
    <definedName name="A125221614W_Latest">#REF!</definedName>
    <definedName name="A125221618F">#REF!,#REF!</definedName>
    <definedName name="A125221618F_Latest">#REF!</definedName>
    <definedName name="A125221622W">#REF!,#REF!</definedName>
    <definedName name="A125221622W_Latest">#REF!</definedName>
    <definedName name="A125221626F">#REF!,#REF!</definedName>
    <definedName name="A125221626F_Latest">#REF!</definedName>
    <definedName name="A125221630W">#REF!,#REF!</definedName>
    <definedName name="A125221630W_Latest">#REF!</definedName>
    <definedName name="A125221634F">#REF!,#REF!</definedName>
    <definedName name="A125221634F_Latest">#REF!</definedName>
    <definedName name="A125221638R">#REF!,#REF!</definedName>
    <definedName name="A125221638R_Latest">#REF!</definedName>
    <definedName name="A125221642F">#REF!,#REF!</definedName>
    <definedName name="A125221642F_Latest">#REF!</definedName>
    <definedName name="A125221646R">#REF!,#REF!</definedName>
    <definedName name="A125221646R_Latest">#REF!</definedName>
    <definedName name="A125221650F">#REF!,#REF!</definedName>
    <definedName name="A125221650F_Latest">#REF!</definedName>
    <definedName name="A125221654R">#REF!,#REF!</definedName>
    <definedName name="A125221654R_Latest">#REF!</definedName>
    <definedName name="A125221658X">#REF!,#REF!</definedName>
    <definedName name="A125221658X_Latest">#REF!</definedName>
    <definedName name="A125221662R">#REF!,#REF!</definedName>
    <definedName name="A125221662R_Latest">#REF!</definedName>
    <definedName name="A125221666X">#REF!,#REF!</definedName>
    <definedName name="A125221666X_Latest">#REF!</definedName>
    <definedName name="A125221670R">#REF!,#REF!</definedName>
    <definedName name="A125221670R_Latest">#REF!</definedName>
    <definedName name="A125221674X">#REF!,#REF!</definedName>
    <definedName name="A125221674X_Latest">#REF!</definedName>
    <definedName name="A125221678J">#REF!,#REF!</definedName>
    <definedName name="A125221678J_Latest">#REF!</definedName>
    <definedName name="A125221682X">#REF!,#REF!</definedName>
    <definedName name="A125221682X_Latest">#REF!</definedName>
    <definedName name="A125221686J">#REF!,#REF!</definedName>
    <definedName name="A125221686J_Latest">#REF!</definedName>
    <definedName name="A125221690X">#REF!,#REF!</definedName>
    <definedName name="A125221690X_Latest">#REF!</definedName>
    <definedName name="A125221694J">#REF!,#REF!</definedName>
    <definedName name="A125221694J_Latest">#REF!</definedName>
    <definedName name="A125221698T">#REF!,#REF!</definedName>
    <definedName name="A125221698T_Latest">#REF!</definedName>
    <definedName name="A125221702W">#REF!,#REF!</definedName>
    <definedName name="A125221702W_Latest">#REF!</definedName>
    <definedName name="A125221706F">#REF!,#REF!</definedName>
    <definedName name="A125221706F_Latest">#REF!</definedName>
    <definedName name="A125221710W">#REF!,#REF!</definedName>
    <definedName name="A125221710W_Latest">#REF!</definedName>
    <definedName name="A125221714F">#REF!,#REF!</definedName>
    <definedName name="A125221714F_Latest">#REF!</definedName>
    <definedName name="A125221718R">#REF!,#REF!</definedName>
    <definedName name="A125221718R_Latest">#REF!</definedName>
    <definedName name="A125221722F">#REF!,#REF!</definedName>
    <definedName name="A125221722F_Latest">#REF!</definedName>
    <definedName name="A125222814J">#REF!,#REF!</definedName>
    <definedName name="A125222814J_Latest">#REF!</definedName>
    <definedName name="A125222818T">#REF!,#REF!</definedName>
    <definedName name="A125222818T_Latest">#REF!</definedName>
    <definedName name="A125222822J">#REF!,#REF!</definedName>
    <definedName name="A125222822J_Latest">#REF!</definedName>
    <definedName name="A125222826T">#REF!,#REF!</definedName>
    <definedName name="A125222826T_Latest">#REF!</definedName>
    <definedName name="A125222830J">#REF!,#REF!</definedName>
    <definedName name="A125222830J_Latest">#REF!</definedName>
    <definedName name="A125222834T">#REF!,#REF!</definedName>
    <definedName name="A125222834T_Latest">#REF!</definedName>
    <definedName name="A125222838A">#REF!,#REF!</definedName>
    <definedName name="A125222838A_Latest">#REF!</definedName>
    <definedName name="A125222842T">#REF!,#REF!</definedName>
    <definedName name="A125222842T_Latest">#REF!</definedName>
    <definedName name="A125222846A">#REF!,#REF!</definedName>
    <definedName name="A125222846A_Latest">#REF!</definedName>
    <definedName name="A125222850T">#REF!,#REF!</definedName>
    <definedName name="A125222850T_Latest">#REF!</definedName>
    <definedName name="A125222854A">#REF!,#REF!</definedName>
    <definedName name="A125222854A_Latest">#REF!</definedName>
    <definedName name="A125222858K">#REF!,#REF!</definedName>
    <definedName name="A125222858K_Latest">#REF!</definedName>
    <definedName name="A125222862A">#REF!,#REF!</definedName>
    <definedName name="A125222862A_Latest">#REF!</definedName>
    <definedName name="A125222866K">#REF!,#REF!</definedName>
    <definedName name="A125222866K_Latest">#REF!</definedName>
    <definedName name="A125222870A">#REF!,#REF!</definedName>
    <definedName name="A125222870A_Latest">#REF!</definedName>
    <definedName name="A125222874K">#REF!,#REF!</definedName>
    <definedName name="A125222874K_Latest">#REF!</definedName>
    <definedName name="A125222878V">#REF!,#REF!</definedName>
    <definedName name="A125222878V_Latest">#REF!</definedName>
    <definedName name="A125222882K">#REF!,#REF!</definedName>
    <definedName name="A125222882K_Latest">#REF!</definedName>
    <definedName name="A125222886V">#REF!,#REF!</definedName>
    <definedName name="A125222886V_Latest">#REF!</definedName>
    <definedName name="A125222890K">#REF!,#REF!</definedName>
    <definedName name="A125222890K_Latest">#REF!</definedName>
    <definedName name="A125222894V">#REF!,#REF!</definedName>
    <definedName name="A125222894V_Latest">#REF!</definedName>
    <definedName name="A125222898C">#REF!,#REF!</definedName>
    <definedName name="A125222898C_Latest">#REF!</definedName>
    <definedName name="A125222902J">#REF!,#REF!</definedName>
    <definedName name="A125222902J_Latest">#REF!</definedName>
    <definedName name="A125222906T">#REF!,#REF!</definedName>
    <definedName name="A125222906T_Latest">#REF!</definedName>
    <definedName name="A125222910J">#REF!,#REF!</definedName>
    <definedName name="A125222910J_Latest">#REF!</definedName>
    <definedName name="A125222914T">#REF!,#REF!</definedName>
    <definedName name="A125222914T_Latest">#REF!</definedName>
    <definedName name="A125222918A">#REF!,#REF!</definedName>
    <definedName name="A125222918A_Latest">#REF!</definedName>
    <definedName name="A125222922T">#REF!,#REF!</definedName>
    <definedName name="A125222922T_Latest">#REF!</definedName>
    <definedName name="A125222926A">#REF!,#REF!</definedName>
    <definedName name="A125222926A_Latest">#REF!</definedName>
    <definedName name="A125222930T">#REF!,#REF!</definedName>
    <definedName name="A125222930T_Latest">#REF!</definedName>
    <definedName name="A125222934A">#REF!,#REF!</definedName>
    <definedName name="A125222934A_Latest">#REF!</definedName>
    <definedName name="A125222938K">#REF!,#REF!</definedName>
    <definedName name="A125222938K_Latest">#REF!</definedName>
    <definedName name="A125222942A">#REF!,#REF!</definedName>
    <definedName name="A125222942A_Latest">#REF!</definedName>
    <definedName name="A125222946K">#REF!,#REF!</definedName>
    <definedName name="A125222946K_Latest">#REF!</definedName>
    <definedName name="A125224038R">#REF!,#REF!</definedName>
    <definedName name="A125224038R_Latest">#REF!</definedName>
    <definedName name="A125224042F">#REF!,#REF!</definedName>
    <definedName name="A125224042F_Latest">#REF!</definedName>
    <definedName name="A125224046R">#REF!,#REF!</definedName>
    <definedName name="A125224046R_Latest">#REF!</definedName>
    <definedName name="A125224050F">#REF!,#REF!</definedName>
    <definedName name="A125224050F_Latest">#REF!</definedName>
    <definedName name="A125224054R">#REF!,#REF!</definedName>
    <definedName name="A125224054R_Latest">#REF!</definedName>
    <definedName name="A125224058X">#REF!,#REF!</definedName>
    <definedName name="A125224058X_Latest">#REF!</definedName>
    <definedName name="A125224062R">#REF!,#REF!</definedName>
    <definedName name="A125224062R_Latest">#REF!</definedName>
    <definedName name="A125224066X">#REF!,#REF!</definedName>
    <definedName name="A125224066X_Latest">#REF!</definedName>
    <definedName name="A125224070R">#REF!,#REF!</definedName>
    <definedName name="A125224070R_Latest">#REF!</definedName>
    <definedName name="A125224074X">#REF!,#REF!</definedName>
    <definedName name="A125224074X_Latest">#REF!</definedName>
    <definedName name="A125224078J">#REF!,#REF!</definedName>
    <definedName name="A125224078J_Latest">#REF!</definedName>
    <definedName name="A125224082X">#REF!,#REF!</definedName>
    <definedName name="A125224082X_Latest">#REF!</definedName>
    <definedName name="A125224086J">#REF!,#REF!</definedName>
    <definedName name="A125224086J_Latest">#REF!</definedName>
    <definedName name="A125224090X">#REF!,#REF!</definedName>
    <definedName name="A125224090X_Latest">#REF!</definedName>
    <definedName name="A125224094J">#REF!,#REF!</definedName>
    <definedName name="A125224094J_Latest">#REF!</definedName>
    <definedName name="A125224098T">#REF!,#REF!</definedName>
    <definedName name="A125224098T_Latest">#REF!</definedName>
    <definedName name="A125224102W">#REF!,#REF!</definedName>
    <definedName name="A125224102W_Latest">#REF!</definedName>
    <definedName name="A125224106F">#REF!,#REF!</definedName>
    <definedName name="A125224106F_Latest">#REF!</definedName>
    <definedName name="A125224110W">#REF!,#REF!</definedName>
    <definedName name="A125224110W_Latest">#REF!</definedName>
    <definedName name="A125224114F">#REF!,#REF!</definedName>
    <definedName name="A125224114F_Latest">#REF!</definedName>
    <definedName name="A125224118R">#REF!,#REF!</definedName>
    <definedName name="A125224118R_Latest">#REF!</definedName>
    <definedName name="A125224122F">#REF!,#REF!</definedName>
    <definedName name="A125224122F_Latest">#REF!</definedName>
    <definedName name="A125224126R">#REF!,#REF!</definedName>
    <definedName name="A125224126R_Latest">#REF!</definedName>
    <definedName name="A125224130F">#REF!,#REF!</definedName>
    <definedName name="A125224130F_Latest">#REF!</definedName>
    <definedName name="A125224134R">#REF!,#REF!</definedName>
    <definedName name="A125224134R_Latest">#REF!</definedName>
    <definedName name="A125224138X">#REF!,#REF!</definedName>
    <definedName name="A125224138X_Latest">#REF!</definedName>
    <definedName name="A125224142R">#REF!,#REF!</definedName>
    <definedName name="A125224142R_Latest">#REF!</definedName>
    <definedName name="A125224146X">#REF!,#REF!</definedName>
    <definedName name="A125224146X_Latest">#REF!</definedName>
    <definedName name="A125224150R">#REF!,#REF!</definedName>
    <definedName name="A125224150R_Latest">#REF!</definedName>
    <definedName name="A125224154X">#REF!,#REF!</definedName>
    <definedName name="A125224154X_Latest">#REF!</definedName>
    <definedName name="A125224158J">#REF!,#REF!</definedName>
    <definedName name="A125224158J_Latest">#REF!</definedName>
    <definedName name="A125224162X">#REF!,#REF!</definedName>
    <definedName name="A125224162X_Latest">#REF!</definedName>
    <definedName name="A125224166J">#REF!,#REF!</definedName>
    <definedName name="A125224166J_Latest">#REF!</definedName>
    <definedName name="A125224170X">#REF!,#REF!</definedName>
    <definedName name="A125224170X_Latest">#REF!</definedName>
    <definedName name="A125225262A">#REF!,#REF!</definedName>
    <definedName name="A125225262A_Latest">#REF!</definedName>
    <definedName name="A125225266K">#REF!,#REF!</definedName>
    <definedName name="A125225266K_Latest">#REF!</definedName>
    <definedName name="A125225270A">#REF!,#REF!</definedName>
    <definedName name="A125225270A_Latest">#REF!</definedName>
    <definedName name="A125225274K">#REF!,#REF!</definedName>
    <definedName name="A125225274K_Latest">#REF!</definedName>
    <definedName name="A125225278V">#REF!,#REF!</definedName>
    <definedName name="A125225278V_Latest">#REF!</definedName>
    <definedName name="A125225282K">#REF!,#REF!</definedName>
    <definedName name="A125225282K_Latest">#REF!</definedName>
    <definedName name="A125225286V">#REF!,#REF!</definedName>
    <definedName name="A125225286V_Latest">#REF!</definedName>
    <definedName name="A125225290K">#REF!,#REF!</definedName>
    <definedName name="A125225290K_Latest">#REF!</definedName>
    <definedName name="A125225294V">#REF!,#REF!</definedName>
    <definedName name="A125225294V_Latest">#REF!</definedName>
    <definedName name="A125225298C">#REF!,#REF!</definedName>
    <definedName name="A125225298C_Latest">#REF!</definedName>
    <definedName name="A125225302J">#REF!,#REF!</definedName>
    <definedName name="A125225302J_Latest">#REF!</definedName>
    <definedName name="A125225306T">#REF!,#REF!</definedName>
    <definedName name="A125225306T_Latest">#REF!</definedName>
    <definedName name="A125225310J">#REF!,#REF!</definedName>
    <definedName name="A125225310J_Latest">#REF!</definedName>
    <definedName name="A125225314T">#REF!,#REF!</definedName>
    <definedName name="A125225314T_Latest">#REF!</definedName>
    <definedName name="A125225318A">#REF!,#REF!</definedName>
    <definedName name="A125225318A_Latest">#REF!</definedName>
    <definedName name="A125225322T">#REF!,#REF!</definedName>
    <definedName name="A125225322T_Latest">#REF!</definedName>
    <definedName name="A125225326A">#REF!,#REF!</definedName>
    <definedName name="A125225326A_Latest">#REF!</definedName>
    <definedName name="A125225330T">#REF!,#REF!</definedName>
    <definedName name="A125225330T_Latest">#REF!</definedName>
    <definedName name="A125225334A">#REF!,#REF!</definedName>
    <definedName name="A125225334A_Latest">#REF!</definedName>
    <definedName name="A125225338K">#REF!,#REF!</definedName>
    <definedName name="A125225338K_Latest">#REF!</definedName>
    <definedName name="A125225342A">#REF!,#REF!</definedName>
    <definedName name="A125225342A_Latest">#REF!</definedName>
    <definedName name="A125225346K">#REF!,#REF!</definedName>
    <definedName name="A125225346K_Latest">#REF!</definedName>
    <definedName name="A125225350A">#REF!,#REF!</definedName>
    <definedName name="A125225350A_Latest">#REF!</definedName>
    <definedName name="A125225354K">#REF!,#REF!</definedName>
    <definedName name="A125225354K_Latest">#REF!</definedName>
    <definedName name="A125225358V">#REF!,#REF!</definedName>
    <definedName name="A125225358V_Latest">#REF!</definedName>
    <definedName name="A125225362K">#REF!,#REF!</definedName>
    <definedName name="A125225362K_Latest">#REF!</definedName>
    <definedName name="A125225366V">#REF!,#REF!</definedName>
    <definedName name="A125225366V_Latest">#REF!</definedName>
    <definedName name="A125225370K">#REF!,#REF!</definedName>
    <definedName name="A125225370K_Latest">#REF!</definedName>
    <definedName name="A125225374V">#REF!,#REF!</definedName>
    <definedName name="A125225374V_Latest">#REF!</definedName>
    <definedName name="A125225378C">#REF!,#REF!</definedName>
    <definedName name="A125225378C_Latest">#REF!</definedName>
    <definedName name="A125225382V">#REF!,#REF!</definedName>
    <definedName name="A125225382V_Latest">#REF!</definedName>
    <definedName name="A125225386C">#REF!,#REF!</definedName>
    <definedName name="A125225386C_Latest">#REF!</definedName>
    <definedName name="A125225390V">#REF!,#REF!</definedName>
    <definedName name="A125225390V_Latest">#REF!</definedName>
    <definedName name="A125225394C">#REF!,#REF!</definedName>
    <definedName name="A125225394C_Latest">#REF!</definedName>
    <definedName name="A125226486F">#REF!,#REF!</definedName>
    <definedName name="A125226486F_Latest">#REF!</definedName>
    <definedName name="A125226490W">#REF!,#REF!</definedName>
    <definedName name="A125226490W_Latest">#REF!</definedName>
    <definedName name="A125226494F">#REF!,#REF!</definedName>
    <definedName name="A125226494F_Latest">#REF!</definedName>
    <definedName name="A125226498R">#REF!,#REF!</definedName>
    <definedName name="A125226498R_Latest">#REF!</definedName>
    <definedName name="A125226502V">#REF!,#REF!</definedName>
    <definedName name="A125226502V_Latest">#REF!</definedName>
    <definedName name="A125226506C">#REF!,#REF!</definedName>
    <definedName name="A125226506C_Latest">#REF!</definedName>
    <definedName name="A125226510V">#REF!,#REF!</definedName>
    <definedName name="A125226510V_Latest">#REF!</definedName>
    <definedName name="A125226514C">#REF!,#REF!</definedName>
    <definedName name="A125226514C_Latest">#REF!</definedName>
    <definedName name="A125226518L">#REF!,#REF!</definedName>
    <definedName name="A125226518L_Latest">#REF!</definedName>
    <definedName name="A125226522C">#REF!,#REF!</definedName>
    <definedName name="A125226522C_Latest">#REF!</definedName>
    <definedName name="A125226526L">#REF!,#REF!</definedName>
    <definedName name="A125226526L_Latest">#REF!</definedName>
    <definedName name="A125226530C">#REF!,#REF!</definedName>
    <definedName name="A125226530C_Latest">#REF!</definedName>
    <definedName name="A125226534L">#REF!,#REF!</definedName>
    <definedName name="A125226534L_Latest">#REF!</definedName>
    <definedName name="A125226538W">#REF!,#REF!</definedName>
    <definedName name="A125226538W_Latest">#REF!</definedName>
    <definedName name="A125226542L">#REF!,#REF!</definedName>
    <definedName name="A125226542L_Latest">#REF!</definedName>
    <definedName name="A125226546W">#REF!,#REF!</definedName>
    <definedName name="A125226546W_Latest">#REF!</definedName>
    <definedName name="A125226550L">#REF!,#REF!</definedName>
    <definedName name="A125226550L_Latest">#REF!</definedName>
    <definedName name="A125226554W">#REF!,#REF!</definedName>
    <definedName name="A125226554W_Latest">#REF!</definedName>
    <definedName name="A125226558F">#REF!,#REF!</definedName>
    <definedName name="A125226558F_Latest">#REF!</definedName>
    <definedName name="A125226562W">#REF!,#REF!</definedName>
    <definedName name="A125226562W_Latest">#REF!</definedName>
    <definedName name="A125226566F">#REF!,#REF!</definedName>
    <definedName name="A125226566F_Latest">#REF!</definedName>
    <definedName name="A125226570W">#REF!,#REF!</definedName>
    <definedName name="A125226570W_Latest">#REF!</definedName>
    <definedName name="A125226574F">#REF!,#REF!</definedName>
    <definedName name="A125226574F_Latest">#REF!</definedName>
    <definedName name="A125226578R">#REF!,#REF!</definedName>
    <definedName name="A125226578R_Latest">#REF!</definedName>
    <definedName name="A125226582F">#REF!,#REF!</definedName>
    <definedName name="A125226582F_Latest">#REF!</definedName>
    <definedName name="A125226586R">#REF!,#REF!</definedName>
    <definedName name="A125226586R_Latest">#REF!</definedName>
    <definedName name="A125226590F">#REF!,#REF!</definedName>
    <definedName name="A125226590F_Latest">#REF!</definedName>
    <definedName name="A125226594R">#REF!,#REF!</definedName>
    <definedName name="A125226594R_Latest">#REF!</definedName>
    <definedName name="A125226598X">#REF!,#REF!</definedName>
    <definedName name="A125226598X_Latest">#REF!</definedName>
    <definedName name="A125226602C">#REF!,#REF!</definedName>
    <definedName name="A125226602C_Latest">#REF!</definedName>
    <definedName name="A125226606L">#REF!,#REF!</definedName>
    <definedName name="A125226606L_Latest">#REF!</definedName>
    <definedName name="A125226610C">#REF!,#REF!</definedName>
    <definedName name="A125226610C_Latest">#REF!</definedName>
    <definedName name="A125226614L">#REF!,#REF!</definedName>
    <definedName name="A125226614L_Latest">#REF!</definedName>
    <definedName name="A125226618W">#REF!,#REF!</definedName>
    <definedName name="A125226618W_Latest">#REF!</definedName>
    <definedName name="A126094818J">#REF!,#REF!</definedName>
    <definedName name="A126094818J_Data">#REF!</definedName>
    <definedName name="A126094818J_Latest">#REF!</definedName>
    <definedName name="A126094822X">#REF!,#REF!</definedName>
    <definedName name="A126094822X_Data">#REF!</definedName>
    <definedName name="A126094822X_Latest">#REF!</definedName>
    <definedName name="A126094826J">#REF!,#REF!</definedName>
    <definedName name="A126094826J_Data">#REF!</definedName>
    <definedName name="A126094826J_Latest">#REF!</definedName>
    <definedName name="A126094830X">#REF!,#REF!</definedName>
    <definedName name="A126094830X_Data">#REF!</definedName>
    <definedName name="A126094830X_Latest">#REF!</definedName>
    <definedName name="A126094834J">#REF!,#REF!</definedName>
    <definedName name="A126094834J_Data">#REF!</definedName>
    <definedName name="A126094834J_Latest">#REF!</definedName>
    <definedName name="A126094838T">#REF!,#REF!</definedName>
    <definedName name="A126094838T_Data">#REF!</definedName>
    <definedName name="A126094838T_Latest">#REF!</definedName>
    <definedName name="A126094842J">#REF!,#REF!</definedName>
    <definedName name="A126094842J_Data">#REF!</definedName>
    <definedName name="A126094842J_Latest">#REF!</definedName>
    <definedName name="A126094846T">#REF!,#REF!</definedName>
    <definedName name="A126094846T_Data">#REF!</definedName>
    <definedName name="A126094846T_Latest">#REF!</definedName>
    <definedName name="A126094850J">#REF!,#REF!</definedName>
    <definedName name="A126094850J_Data">#REF!</definedName>
    <definedName name="A126094850J_Latest">#REF!</definedName>
    <definedName name="A126094854T">#REF!,#REF!</definedName>
    <definedName name="A126094854T_Data">#REF!</definedName>
    <definedName name="A126094854T_Latest">#REF!</definedName>
    <definedName name="A126094858A">#REF!,#REF!</definedName>
    <definedName name="A126094858A_Data">#REF!</definedName>
    <definedName name="A126094858A_Latest">#REF!</definedName>
    <definedName name="A126094862T">#REF!,#REF!</definedName>
    <definedName name="A126094862T_Data">#REF!</definedName>
    <definedName name="A126094862T_Latest">#REF!</definedName>
    <definedName name="A126094866A">#REF!,#REF!</definedName>
    <definedName name="A126094866A_Data">#REF!</definedName>
    <definedName name="A126094866A_Latest">#REF!</definedName>
    <definedName name="A126094870T">#REF!,#REF!</definedName>
    <definedName name="A126094870T_Data">#REF!</definedName>
    <definedName name="A126094870T_Latest">#REF!</definedName>
    <definedName name="A126094874A">#REF!,#REF!</definedName>
    <definedName name="A126094874A_Data">#REF!</definedName>
    <definedName name="A126094874A_Latest">#REF!</definedName>
    <definedName name="A126094878K">#REF!,#REF!</definedName>
    <definedName name="A126094878K_Data">#REF!</definedName>
    <definedName name="A126094878K_Latest">#REF!</definedName>
    <definedName name="A126094882A">#REF!,#REF!</definedName>
    <definedName name="A126094882A_Data">#REF!</definedName>
    <definedName name="A126094882A_Latest">#REF!</definedName>
    <definedName name="A126094886K">#REF!,#REF!</definedName>
    <definedName name="A126094886K_Data">#REF!</definedName>
    <definedName name="A126094886K_Latest">#REF!</definedName>
    <definedName name="A126094890A">#REF!,#REF!</definedName>
    <definedName name="A126094890A_Data">#REF!</definedName>
    <definedName name="A126094890A_Latest">#REF!</definedName>
    <definedName name="A126094894K">#REF!,#REF!</definedName>
    <definedName name="A126094894K_Data">#REF!</definedName>
    <definedName name="A126094894K_Latest">#REF!</definedName>
    <definedName name="A126094898V">#REF!,#REF!</definedName>
    <definedName name="A126094898V_Data">#REF!</definedName>
    <definedName name="A126094898V_Latest">#REF!</definedName>
    <definedName name="A126094902X">#REF!,#REF!</definedName>
    <definedName name="A126094902X_Data">#REF!</definedName>
    <definedName name="A126094902X_Latest">#REF!</definedName>
    <definedName name="A126094906J">#REF!,#REF!</definedName>
    <definedName name="A126094906J_Data">#REF!</definedName>
    <definedName name="A126094906J_Latest">#REF!</definedName>
    <definedName name="A126094910X">#REF!,#REF!</definedName>
    <definedName name="A126094910X_Data">#REF!</definedName>
    <definedName name="A126094910X_Latest">#REF!</definedName>
    <definedName name="A126094914J">#REF!,#REF!</definedName>
    <definedName name="A126094914J_Data">#REF!</definedName>
    <definedName name="A126094914J_Latest">#REF!</definedName>
    <definedName name="A126094918T">#REF!,#REF!</definedName>
    <definedName name="A126094918T_Data">#REF!</definedName>
    <definedName name="A126094918T_Latest">#REF!</definedName>
    <definedName name="A126094922J">#REF!,#REF!</definedName>
    <definedName name="A126094922J_Data">#REF!</definedName>
    <definedName name="A126094922J_Latest">#REF!</definedName>
    <definedName name="A126094926T">#REF!,#REF!</definedName>
    <definedName name="A126094926T_Data">#REF!</definedName>
    <definedName name="A126094926T_Latest">#REF!</definedName>
    <definedName name="A126094930J">#REF!,#REF!</definedName>
    <definedName name="A126094930J_Data">#REF!</definedName>
    <definedName name="A126094930J_Latest">#REF!</definedName>
    <definedName name="A126094934T">#REF!,#REF!</definedName>
    <definedName name="A126094934T_Data">#REF!</definedName>
    <definedName name="A126094934T_Latest">#REF!</definedName>
    <definedName name="A126094938A">#REF!,#REF!</definedName>
    <definedName name="A126094938A_Data">#REF!</definedName>
    <definedName name="A126094938A_Latest">#REF!</definedName>
    <definedName name="A126094942T">#REF!,#REF!</definedName>
    <definedName name="A126094942T_Data">#REF!</definedName>
    <definedName name="A126094942T_Latest">#REF!</definedName>
    <definedName name="A126094946A">#REF!,#REF!</definedName>
    <definedName name="A126094946A_Data">#REF!</definedName>
    <definedName name="A126094946A_Latest">#REF!</definedName>
    <definedName name="A126094950T">#REF!,#REF!</definedName>
    <definedName name="A126094950T_Data">#REF!</definedName>
    <definedName name="A126094950T_Latest">#REF!</definedName>
    <definedName name="A126094954A">#REF!,#REF!</definedName>
    <definedName name="A126094954A_Data">#REF!</definedName>
    <definedName name="A126094954A_Latest">#REF!</definedName>
    <definedName name="A126094958K">#REF!,#REF!</definedName>
    <definedName name="A126094958K_Data">#REF!</definedName>
    <definedName name="A126094958K_Latest">#REF!</definedName>
    <definedName name="A126094962A">#REF!,#REF!</definedName>
    <definedName name="A126094962A_Data">#REF!</definedName>
    <definedName name="A126094962A_Latest">#REF!</definedName>
    <definedName name="A126094966K">#REF!,#REF!</definedName>
    <definedName name="A126094966K_Data">#REF!</definedName>
    <definedName name="A126094966K_Latest">#REF!</definedName>
    <definedName name="A126094970A">#REF!,#REF!</definedName>
    <definedName name="A126094970A_Data">#REF!</definedName>
    <definedName name="A126094970A_Latest">#REF!</definedName>
    <definedName name="A126094974K">#REF!,#REF!</definedName>
    <definedName name="A126094974K_Data">#REF!</definedName>
    <definedName name="A126094974K_Latest">#REF!</definedName>
    <definedName name="A126094978V">#REF!,#REF!</definedName>
    <definedName name="A126094978V_Data">#REF!</definedName>
    <definedName name="A126094978V_Latest">#REF!</definedName>
    <definedName name="A126094982K">#REF!,#REF!</definedName>
    <definedName name="A126094982K_Data">#REF!</definedName>
    <definedName name="A126094982K_Latest">#REF!</definedName>
    <definedName name="A126094986V">#REF!,#REF!</definedName>
    <definedName name="A126094986V_Data">#REF!</definedName>
    <definedName name="A126094986V_Latest">#REF!</definedName>
    <definedName name="A126094990K">#REF!,#REF!</definedName>
    <definedName name="A126094990K_Data">#REF!</definedName>
    <definedName name="A126094990K_Latest">#REF!</definedName>
    <definedName name="A126094994V">#REF!,#REF!</definedName>
    <definedName name="A126094994V_Data">#REF!</definedName>
    <definedName name="A126094994V_Latest">#REF!</definedName>
    <definedName name="A126094998C">#REF!,#REF!</definedName>
    <definedName name="A126094998C_Data">#REF!</definedName>
    <definedName name="A126094998C_Latest">#REF!</definedName>
    <definedName name="A126095002K">#REF!,#REF!</definedName>
    <definedName name="A126095002K_Data">#REF!</definedName>
    <definedName name="A126095002K_Latest">#REF!</definedName>
    <definedName name="A126095006V">#REF!,#REF!</definedName>
    <definedName name="A126095006V_Data">#REF!</definedName>
    <definedName name="A126095006V_Latest">#REF!</definedName>
    <definedName name="A126095010K">#REF!,#REF!</definedName>
    <definedName name="A126095010K_Data">#REF!</definedName>
    <definedName name="A126095010K_Latest">#REF!</definedName>
    <definedName name="A126095014V">#REF!,#REF!</definedName>
    <definedName name="A126095014V_Data">#REF!</definedName>
    <definedName name="A126095014V_Latest">#REF!</definedName>
    <definedName name="A126095018C">#REF!,#REF!</definedName>
    <definedName name="A126095018C_Data">#REF!</definedName>
    <definedName name="A126095018C_Latest">#REF!</definedName>
    <definedName name="A126095022V">#REF!,#REF!</definedName>
    <definedName name="A126095022V_Data">#REF!</definedName>
    <definedName name="A126095022V_Latest">#REF!</definedName>
    <definedName name="A126095026C">#REF!,#REF!</definedName>
    <definedName name="A126095026C_Data">#REF!</definedName>
    <definedName name="A126095026C_Latest">#REF!</definedName>
    <definedName name="A126095030V">#REF!,#REF!</definedName>
    <definedName name="A126095030V_Data">#REF!</definedName>
    <definedName name="A126095030V_Latest">#REF!</definedName>
    <definedName name="A126095034C">#REF!,#REF!</definedName>
    <definedName name="A126095034C_Data">#REF!</definedName>
    <definedName name="A126095034C_Latest">#REF!</definedName>
    <definedName name="A126095038L">#REF!,#REF!</definedName>
    <definedName name="A126095038L_Data">#REF!</definedName>
    <definedName name="A126095038L_Latest">#REF!</definedName>
    <definedName name="A126095042C">#REF!,#REF!</definedName>
    <definedName name="A126095042C_Data">#REF!</definedName>
    <definedName name="A126095042C_Latest">#REF!</definedName>
    <definedName name="A126095046L">#REF!,#REF!</definedName>
    <definedName name="A126095046L_Data">#REF!</definedName>
    <definedName name="A126095046L_Latest">#REF!</definedName>
    <definedName name="A126095050C">#REF!,#REF!</definedName>
    <definedName name="A126095050C_Data">#REF!</definedName>
    <definedName name="A126095050C_Latest">#REF!</definedName>
    <definedName name="A126095054L">#REF!,#REF!</definedName>
    <definedName name="A126095054L_Data">#REF!</definedName>
    <definedName name="A126095054L_Latest">#REF!</definedName>
    <definedName name="A126095058W">#REF!,#REF!</definedName>
    <definedName name="A126095058W_Data">#REF!</definedName>
    <definedName name="A126095058W_Latest">#REF!</definedName>
    <definedName name="A126095062L">#REF!,#REF!</definedName>
    <definedName name="A126095062L_Data">#REF!</definedName>
    <definedName name="A126095062L_Latest">#REF!</definedName>
    <definedName name="A126095066W">#REF!,#REF!</definedName>
    <definedName name="A126095066W_Data">#REF!</definedName>
    <definedName name="A126095066W_Latest">#REF!</definedName>
    <definedName name="A126095070L">#REF!,#REF!</definedName>
    <definedName name="A126095070L_Data">#REF!</definedName>
    <definedName name="A126095070L_Latest">#REF!</definedName>
    <definedName name="A126095074W">#REF!,#REF!</definedName>
    <definedName name="A126095074W_Data">#REF!</definedName>
    <definedName name="A126095074W_Latest">#REF!</definedName>
    <definedName name="A126095078F">#REF!,#REF!</definedName>
    <definedName name="A126095078F_Data">#REF!</definedName>
    <definedName name="A126095078F_Latest">#REF!</definedName>
    <definedName name="A126095082W">#REF!,#REF!</definedName>
    <definedName name="A126095082W_Data">#REF!</definedName>
    <definedName name="A126095082W_Latest">#REF!</definedName>
    <definedName name="A126095086F">#REF!,#REF!</definedName>
    <definedName name="A126095086F_Data">#REF!</definedName>
    <definedName name="A126095086F_Latest">#REF!</definedName>
    <definedName name="A126095090W">#REF!,#REF!</definedName>
    <definedName name="A126095090W_Data">#REF!</definedName>
    <definedName name="A126095090W_Latest">#REF!</definedName>
    <definedName name="A126095094F">#REF!,#REF!</definedName>
    <definedName name="A126095094F_Data">#REF!</definedName>
    <definedName name="A126095094F_Latest">#REF!</definedName>
    <definedName name="A126095098R">#REF!,#REF!</definedName>
    <definedName name="A126095098R_Data">#REF!</definedName>
    <definedName name="A126095098R_Latest">#REF!</definedName>
    <definedName name="A126095102V">#REF!,#REF!</definedName>
    <definedName name="A126095102V_Data">#REF!</definedName>
    <definedName name="A126095102V_Latest">#REF!</definedName>
    <definedName name="A126095106C">#REF!,#REF!</definedName>
    <definedName name="A126095106C_Data">#REF!</definedName>
    <definedName name="A126095106C_Latest">#REF!</definedName>
    <definedName name="A126095110V">#REF!,#REF!</definedName>
    <definedName name="A126095110V_Data">#REF!</definedName>
    <definedName name="A126095110V_Latest">#REF!</definedName>
    <definedName name="A126095114C">#REF!,#REF!</definedName>
    <definedName name="A126095114C_Data">#REF!</definedName>
    <definedName name="A126095114C_Latest">#REF!</definedName>
    <definedName name="A126095118L">#REF!,#REF!</definedName>
    <definedName name="A126095118L_Data">#REF!</definedName>
    <definedName name="A126095118L_Latest">#REF!</definedName>
    <definedName name="A126095122C">#REF!,#REF!</definedName>
    <definedName name="A126095122C_Data">#REF!</definedName>
    <definedName name="A126095122C_Latest">#REF!</definedName>
    <definedName name="A126095126L">#REF!,#REF!</definedName>
    <definedName name="A126095126L_Data">#REF!</definedName>
    <definedName name="A126095126L_Latest">#REF!</definedName>
    <definedName name="A126095130C">#REF!,#REF!</definedName>
    <definedName name="A126095130C_Data">#REF!</definedName>
    <definedName name="A126095130C_Latest">#REF!</definedName>
    <definedName name="A126095134L">#REF!,#REF!</definedName>
    <definedName name="A126095134L_Data">#REF!</definedName>
    <definedName name="A126095134L_Latest">#REF!</definedName>
    <definedName name="A126095138W">#REF!,#REF!</definedName>
    <definedName name="A126095138W_Data">#REF!</definedName>
    <definedName name="A126095138W_Latest">#REF!</definedName>
    <definedName name="A126095142L">#REF!,#REF!</definedName>
    <definedName name="A126095142L_Data">#REF!</definedName>
    <definedName name="A126095142L_Latest">#REF!</definedName>
    <definedName name="A126095146W">#REF!,#REF!</definedName>
    <definedName name="A126095146W_Data">#REF!</definedName>
    <definedName name="A126095146W_Latest">#REF!</definedName>
    <definedName name="A126095150L">#REF!,#REF!</definedName>
    <definedName name="A126095150L_Data">#REF!</definedName>
    <definedName name="A126095150L_Latest">#REF!</definedName>
    <definedName name="A126095154W">#REF!,#REF!</definedName>
    <definedName name="A126095154W_Data">#REF!</definedName>
    <definedName name="A126095154W_Latest">#REF!</definedName>
    <definedName name="A126095158F">#REF!,#REF!</definedName>
    <definedName name="A126095158F_Data">#REF!</definedName>
    <definedName name="A126095158F_Latest">#REF!</definedName>
    <definedName name="A126095162W">#REF!,#REF!</definedName>
    <definedName name="A126095162W_Data">#REF!</definedName>
    <definedName name="A126095162W_Latest">#REF!</definedName>
    <definedName name="A126095166F">#REF!,#REF!</definedName>
    <definedName name="A126095166F_Data">#REF!</definedName>
    <definedName name="A126095166F_Latest">#REF!</definedName>
    <definedName name="A126095170W">#REF!,#REF!</definedName>
    <definedName name="A126095170W_Data">#REF!</definedName>
    <definedName name="A126095170W_Latest">#REF!</definedName>
    <definedName name="A126095174F">#REF!,#REF!</definedName>
    <definedName name="A126095174F_Data">#REF!</definedName>
    <definedName name="A126095174F_Latest">#REF!</definedName>
    <definedName name="A126095178R">#REF!,#REF!</definedName>
    <definedName name="A126095178R_Data">#REF!</definedName>
    <definedName name="A126095178R_Latest">#REF!</definedName>
    <definedName name="A126095182F">#REF!,#REF!</definedName>
    <definedName name="A126095182F_Data">#REF!</definedName>
    <definedName name="A126095182F_Latest">#REF!</definedName>
    <definedName name="A126095186R">#REF!,#REF!</definedName>
    <definedName name="A126095186R_Data">#REF!</definedName>
    <definedName name="A126095186R_Latest">#REF!</definedName>
    <definedName name="A126095190F">#REF!,#REF!</definedName>
    <definedName name="A126095190F_Data">#REF!</definedName>
    <definedName name="A126095190F_Latest">#REF!</definedName>
    <definedName name="A126095194R">#REF!,#REF!</definedName>
    <definedName name="A126095194R_Data">#REF!</definedName>
    <definedName name="A126095194R_Latest">#REF!</definedName>
    <definedName name="A126095198X">#REF!,#REF!</definedName>
    <definedName name="A126095198X_Data">#REF!</definedName>
    <definedName name="A126095198X_Latest">#REF!</definedName>
    <definedName name="A126095202C">#REF!,#REF!</definedName>
    <definedName name="A126095202C_Data">#REF!</definedName>
    <definedName name="A126095202C_Latest">#REF!</definedName>
    <definedName name="A126095206L">#REF!,#REF!</definedName>
    <definedName name="A126095206L_Data">#REF!</definedName>
    <definedName name="A126095206L_Latest">#REF!</definedName>
    <definedName name="A126095210C">#REF!,#REF!</definedName>
    <definedName name="A126095210C_Data">#REF!</definedName>
    <definedName name="A126095210C_Latest">#REF!</definedName>
    <definedName name="A126095214L">#REF!,#REF!</definedName>
    <definedName name="A126095214L_Data">#REF!</definedName>
    <definedName name="A126095214L_Latest">#REF!</definedName>
    <definedName name="A126095218W">#REF!,#REF!</definedName>
    <definedName name="A126095218W_Data">#REF!</definedName>
    <definedName name="A126095218W_Latest">#REF!</definedName>
    <definedName name="A126095222L">#REF!,#REF!</definedName>
    <definedName name="A126095222L_Data">#REF!</definedName>
    <definedName name="A126095222L_Latest">#REF!</definedName>
    <definedName name="A126095226W">#REF!,#REF!</definedName>
    <definedName name="A126095226W_Data">#REF!</definedName>
    <definedName name="A126095226W_Latest">#REF!</definedName>
    <definedName name="A126095230L">#REF!,#REF!</definedName>
    <definedName name="A126095230L_Data">#REF!</definedName>
    <definedName name="A126095230L_Latest">#REF!</definedName>
    <definedName name="A126095234W">#REF!,#REF!</definedName>
    <definedName name="A126095234W_Data">#REF!</definedName>
    <definedName name="A126095234W_Latest">#REF!</definedName>
    <definedName name="A126095238F">#REF!,#REF!</definedName>
    <definedName name="A126095238F_Data">#REF!</definedName>
    <definedName name="A126095238F_Latest">#REF!</definedName>
    <definedName name="A126095242W">#REF!,#REF!</definedName>
    <definedName name="A126095242W_Data">#REF!</definedName>
    <definedName name="A126095242W_Latest">#REF!</definedName>
    <definedName name="A126095246F">#REF!,#REF!</definedName>
    <definedName name="A126095246F_Data">#REF!</definedName>
    <definedName name="A126095246F_Latest">#REF!</definedName>
    <definedName name="A126095250W">#REF!,#REF!</definedName>
    <definedName name="A126095250W_Data">#REF!</definedName>
    <definedName name="A126095250W_Latest">#REF!</definedName>
    <definedName name="A126095254F">#REF!,#REF!</definedName>
    <definedName name="A126095254F_Data">#REF!</definedName>
    <definedName name="A126095254F_Latest">#REF!</definedName>
    <definedName name="A126095258R">#REF!,#REF!</definedName>
    <definedName name="A126095258R_Data">#REF!</definedName>
    <definedName name="A126095258R_Latest">#REF!</definedName>
    <definedName name="A126095262F">#REF!,#REF!</definedName>
    <definedName name="A126095262F_Data">#REF!</definedName>
    <definedName name="A126095262F_Latest">#REF!</definedName>
    <definedName name="A126095266R">#REF!,#REF!</definedName>
    <definedName name="A126095266R_Data">#REF!</definedName>
    <definedName name="A126095266R_Latest">#REF!</definedName>
    <definedName name="A126095270F">#REF!,#REF!</definedName>
    <definedName name="A126095270F_Data">#REF!</definedName>
    <definedName name="A126095270F_Latest">#REF!</definedName>
    <definedName name="A126095274R">#REF!,#REF!</definedName>
    <definedName name="A126095274R_Data">#REF!</definedName>
    <definedName name="A126095274R_Latest">#REF!</definedName>
    <definedName name="A126095278X">#REF!,#REF!</definedName>
    <definedName name="A126095278X_Data">#REF!</definedName>
    <definedName name="A126095278X_Latest">#REF!</definedName>
    <definedName name="A126095282R">#REF!,#REF!</definedName>
    <definedName name="A126095282R_Data">#REF!</definedName>
    <definedName name="A126095282R_Latest">#REF!</definedName>
    <definedName name="A126095286X">#REF!,#REF!</definedName>
    <definedName name="A126095286X_Data">#REF!</definedName>
    <definedName name="A126095286X_Latest">#REF!</definedName>
    <definedName name="A126095290R">#REF!,#REF!</definedName>
    <definedName name="A126095290R_Data">#REF!</definedName>
    <definedName name="A126095290R_Latest">#REF!</definedName>
    <definedName name="A126095294X">#REF!,#REF!</definedName>
    <definedName name="A126095294X_Data">#REF!</definedName>
    <definedName name="A126095294X_Latest">#REF!</definedName>
    <definedName name="A126095298J">#REF!,#REF!</definedName>
    <definedName name="A126095298J_Data">#REF!</definedName>
    <definedName name="A126095298J_Latest">#REF!</definedName>
    <definedName name="A126095302L">#REF!,#REF!</definedName>
    <definedName name="A126095302L_Data">#REF!</definedName>
    <definedName name="A126095302L_Latest">#REF!</definedName>
    <definedName name="A126095306W">#REF!,#REF!</definedName>
    <definedName name="A126095306W_Data">#REF!</definedName>
    <definedName name="A126095306W_Latest">#REF!</definedName>
    <definedName name="A126095310L">#REF!,#REF!</definedName>
    <definedName name="A126095310L_Data">#REF!</definedName>
    <definedName name="A126095310L_Latest">#REF!</definedName>
    <definedName name="A126095314W">#REF!,#REF!</definedName>
    <definedName name="A126095314W_Data">#REF!</definedName>
    <definedName name="A126095314W_Latest">#REF!</definedName>
    <definedName name="A126095318F">#REF!,#REF!</definedName>
    <definedName name="A126095318F_Data">#REF!</definedName>
    <definedName name="A126095318F_Latest">#REF!</definedName>
    <definedName name="A126095322W">#REF!,#REF!</definedName>
    <definedName name="A126095322W_Data">#REF!</definedName>
    <definedName name="A126095322W_Latest">#REF!</definedName>
    <definedName name="A126095326F">#REF!,#REF!</definedName>
    <definedName name="A126095326F_Data">#REF!</definedName>
    <definedName name="A126095326F_Latest">#REF!</definedName>
    <definedName name="A126095330W">#REF!,#REF!</definedName>
    <definedName name="A126095330W_Data">#REF!</definedName>
    <definedName name="A126095330W_Latest">#REF!</definedName>
    <definedName name="A126095334F">#REF!,#REF!</definedName>
    <definedName name="A126095334F_Data">#REF!</definedName>
    <definedName name="A126095334F_Latest">#REF!</definedName>
    <definedName name="A126095338R">#REF!,#REF!</definedName>
    <definedName name="A126095338R_Data">#REF!</definedName>
    <definedName name="A126095338R_Latest">#REF!</definedName>
    <definedName name="A126095342F">#REF!,#REF!</definedName>
    <definedName name="A126095342F_Data">#REF!</definedName>
    <definedName name="A126095342F_Latest">#REF!</definedName>
    <definedName name="A126095346R">#REF!,#REF!</definedName>
    <definedName name="A126095346R_Data">#REF!</definedName>
    <definedName name="A126095346R_Latest">#REF!</definedName>
    <definedName name="A126095350F">#REF!,#REF!</definedName>
    <definedName name="A126095350F_Data">#REF!</definedName>
    <definedName name="A126095350F_Latest">#REF!</definedName>
    <definedName name="A126095354R">#REF!,#REF!</definedName>
    <definedName name="A126095354R_Data">#REF!</definedName>
    <definedName name="A126095354R_Latest">#REF!</definedName>
    <definedName name="A126095358X">#REF!,#REF!</definedName>
    <definedName name="A126095358X_Data">#REF!</definedName>
    <definedName name="A126095358X_Latest">#REF!</definedName>
    <definedName name="A126095362R">#REF!,#REF!</definedName>
    <definedName name="A126095362R_Data">#REF!</definedName>
    <definedName name="A126095362R_Latest">#REF!</definedName>
    <definedName name="A126095366X">#REF!,#REF!</definedName>
    <definedName name="A126095366X_Data">#REF!</definedName>
    <definedName name="A126095366X_Latest">#REF!</definedName>
    <definedName name="A126095370R">#REF!,#REF!</definedName>
    <definedName name="A126095370R_Data">#REF!</definedName>
    <definedName name="A126095370R_Latest">#REF!</definedName>
    <definedName name="A126095374X">#REF!,#REF!</definedName>
    <definedName name="A126095374X_Data">#REF!</definedName>
    <definedName name="A126095374X_Latest">#REF!</definedName>
    <definedName name="A126095378J">#REF!,#REF!</definedName>
    <definedName name="A126095378J_Data">#REF!</definedName>
    <definedName name="A126095378J_Latest">#REF!</definedName>
    <definedName name="A126095382X">#REF!,#REF!</definedName>
    <definedName name="A126095382X_Data">#REF!</definedName>
    <definedName name="A126095382X_Latest">#REF!</definedName>
    <definedName name="A126095386J">#REF!,#REF!</definedName>
    <definedName name="A126095386J_Data">#REF!</definedName>
    <definedName name="A126095386J_Latest">#REF!</definedName>
    <definedName name="A126095390X">#REF!,#REF!</definedName>
    <definedName name="A126095390X_Data">#REF!</definedName>
    <definedName name="A126095390X_Latest">#REF!</definedName>
    <definedName name="A126095394J">#REF!,#REF!</definedName>
    <definedName name="A126095394J_Data">#REF!</definedName>
    <definedName name="A126095394J_Latest">#REF!</definedName>
    <definedName name="A126095398T">#REF!,#REF!</definedName>
    <definedName name="A126095398T_Data">#REF!</definedName>
    <definedName name="A126095398T_Latest">#REF!</definedName>
    <definedName name="A126095402W">#REF!,#REF!</definedName>
    <definedName name="A126095402W_Data">#REF!</definedName>
    <definedName name="A126095402W_Latest">#REF!</definedName>
    <definedName name="A126095406F">#REF!,#REF!</definedName>
    <definedName name="A126095406F_Data">#REF!</definedName>
    <definedName name="A126095406F_Latest">#REF!</definedName>
    <definedName name="A126095410W">#REF!,#REF!</definedName>
    <definedName name="A126095410W_Data">#REF!</definedName>
    <definedName name="A126095410W_Latest">#REF!</definedName>
    <definedName name="A126095414F">#REF!,#REF!</definedName>
    <definedName name="A126095414F_Data">#REF!</definedName>
    <definedName name="A126095414F_Latest">#REF!</definedName>
    <definedName name="A126095418R">#REF!,#REF!</definedName>
    <definedName name="A126095418R_Data">#REF!</definedName>
    <definedName name="A126095418R_Latest">#REF!</definedName>
    <definedName name="A126095422F">#REF!,#REF!</definedName>
    <definedName name="A126095422F_Data">#REF!</definedName>
    <definedName name="A126095422F_Latest">#REF!</definedName>
    <definedName name="A126095426R">#REF!,#REF!</definedName>
    <definedName name="A126095426R_Data">#REF!</definedName>
    <definedName name="A126095426R_Latest">#REF!</definedName>
    <definedName name="A126095430F">#REF!,#REF!</definedName>
    <definedName name="A126095430F_Data">#REF!</definedName>
    <definedName name="A126095430F_Latest">#REF!</definedName>
    <definedName name="A126095434R">#REF!,#REF!</definedName>
    <definedName name="A126095434R_Data">#REF!</definedName>
    <definedName name="A126095434R_Latest">#REF!</definedName>
    <definedName name="A126095438X">#REF!,#REF!</definedName>
    <definedName name="A126095438X_Data">#REF!</definedName>
    <definedName name="A126095438X_Latest">#REF!</definedName>
    <definedName name="A126095442R">#REF!,#REF!</definedName>
    <definedName name="A126095442R_Data">#REF!</definedName>
    <definedName name="A126095442R_Latest">#REF!</definedName>
    <definedName name="A126095446X">#REF!,#REF!</definedName>
    <definedName name="A126095446X_Data">#REF!</definedName>
    <definedName name="A126095446X_Latest">#REF!</definedName>
    <definedName name="A126095450R">#REF!,#REF!</definedName>
    <definedName name="A126095450R_Data">#REF!</definedName>
    <definedName name="A126095450R_Latest">#REF!</definedName>
    <definedName name="A126095454X">#REF!,#REF!</definedName>
    <definedName name="A126095454X_Data">#REF!</definedName>
    <definedName name="A126095454X_Latest">#REF!</definedName>
    <definedName name="A126095458J">#REF!,#REF!</definedName>
    <definedName name="A126095458J_Data">#REF!</definedName>
    <definedName name="A126095458J_Latest">#REF!</definedName>
    <definedName name="A126095462X">#REF!,#REF!</definedName>
    <definedName name="A126095462X_Data">#REF!</definedName>
    <definedName name="A126095462X_Latest">#REF!</definedName>
    <definedName name="A126095466J">#REF!,#REF!</definedName>
    <definedName name="A126095466J_Data">#REF!</definedName>
    <definedName name="A126095466J_Latest">#REF!</definedName>
    <definedName name="A126095470X">#REF!,#REF!</definedName>
    <definedName name="A126095470X_Data">#REF!</definedName>
    <definedName name="A126095470X_Latest">#REF!</definedName>
    <definedName name="A126095474J">#REF!,#REF!</definedName>
    <definedName name="A126095474J_Data">#REF!</definedName>
    <definedName name="A126095474J_Latest">#REF!</definedName>
    <definedName name="A126095478T">#REF!,#REF!</definedName>
    <definedName name="A126095478T_Data">#REF!</definedName>
    <definedName name="A126095478T_Latest">#REF!</definedName>
    <definedName name="A126095482J">#REF!,#REF!</definedName>
    <definedName name="A126095482J_Data">#REF!</definedName>
    <definedName name="A126095482J_Latest">#REF!</definedName>
    <definedName name="A126095486T">#REF!,#REF!</definedName>
    <definedName name="A126095486T_Data">#REF!</definedName>
    <definedName name="A126095486T_Latest">#REF!</definedName>
    <definedName name="A126095490J">#REF!,#REF!</definedName>
    <definedName name="A126095490J_Data">#REF!</definedName>
    <definedName name="A126095490J_Latest">#REF!</definedName>
    <definedName name="A126095494T">#REF!,#REF!</definedName>
    <definedName name="A126095494T_Data">#REF!</definedName>
    <definedName name="A126095494T_Latest">#REF!</definedName>
    <definedName name="A126095498A">#REF!,#REF!</definedName>
    <definedName name="A126095498A_Data">#REF!</definedName>
    <definedName name="A126095498A_Latest">#REF!</definedName>
    <definedName name="A126095502F">#REF!,#REF!</definedName>
    <definedName name="A126095502F_Data">#REF!</definedName>
    <definedName name="A126095502F_Latest">#REF!</definedName>
    <definedName name="A126095506R">#REF!,#REF!</definedName>
    <definedName name="A126095506R_Data">#REF!</definedName>
    <definedName name="A126095506R_Latest">#REF!</definedName>
    <definedName name="A126095510F">#REF!,#REF!</definedName>
    <definedName name="A126095510F_Data">#REF!</definedName>
    <definedName name="A126095510F_Latest">#REF!</definedName>
    <definedName name="A126095514R">#REF!,#REF!</definedName>
    <definedName name="A126095514R_Data">#REF!</definedName>
    <definedName name="A126095514R_Latest">#REF!</definedName>
    <definedName name="A126095518X">#REF!,#REF!</definedName>
    <definedName name="A126095518X_Data">#REF!</definedName>
    <definedName name="A126095518X_Latest">#REF!</definedName>
    <definedName name="A126095522R">#REF!,#REF!</definedName>
    <definedName name="A126095522R_Data">#REF!</definedName>
    <definedName name="A126095522R_Latest">#REF!</definedName>
    <definedName name="A126095526X">#REF!,#REF!</definedName>
    <definedName name="A126095526X_Data">#REF!</definedName>
    <definedName name="A126095526X_Latest">#REF!</definedName>
    <definedName name="A126095530R">#REF!,#REF!</definedName>
    <definedName name="A126095530R_Data">#REF!</definedName>
    <definedName name="A126095530R_Latest">#REF!</definedName>
    <definedName name="A126095534X">#REF!,#REF!</definedName>
    <definedName name="A126095534X_Data">#REF!</definedName>
    <definedName name="A126095534X_Latest">#REF!</definedName>
    <definedName name="A126095538J">#REF!,#REF!</definedName>
    <definedName name="A126095538J_Data">#REF!</definedName>
    <definedName name="A126095538J_Latest">#REF!</definedName>
    <definedName name="A126095542X">#REF!,#REF!</definedName>
    <definedName name="A126095542X_Data">#REF!</definedName>
    <definedName name="A126095542X_Latest">#REF!</definedName>
    <definedName name="A126095546J">#REF!,#REF!</definedName>
    <definedName name="A126095546J_Data">#REF!</definedName>
    <definedName name="A126095546J_Latest">#REF!</definedName>
    <definedName name="A126095550X">#REF!,#REF!</definedName>
    <definedName name="A126095550X_Data">#REF!</definedName>
    <definedName name="A126095550X_Latest">#REF!</definedName>
    <definedName name="A126095554J">#REF!,#REF!</definedName>
    <definedName name="A126095554J_Data">#REF!</definedName>
    <definedName name="A126095554J_Latest">#REF!</definedName>
    <definedName name="A126095558T">#REF!,#REF!</definedName>
    <definedName name="A126095558T_Data">#REF!</definedName>
    <definedName name="A126095558T_Latest">#REF!</definedName>
    <definedName name="A126095562J">#REF!,#REF!</definedName>
    <definedName name="A126095562J_Data">#REF!</definedName>
    <definedName name="A126095562J_Latest">#REF!</definedName>
    <definedName name="A126095566T">#REF!,#REF!</definedName>
    <definedName name="A126095566T_Data">#REF!</definedName>
    <definedName name="A126095566T_Latest">#REF!</definedName>
    <definedName name="A126095570J">#REF!,#REF!</definedName>
    <definedName name="A126095570J_Data">#REF!</definedName>
    <definedName name="A126095570J_Latest">#REF!</definedName>
    <definedName name="A126095574T">#REF!,#REF!</definedName>
    <definedName name="A126095574T_Data">#REF!</definedName>
    <definedName name="A126095574T_Latest">#REF!</definedName>
    <definedName name="A126095578A">#REF!,#REF!</definedName>
    <definedName name="A126095578A_Data">#REF!</definedName>
    <definedName name="A126095578A_Latest">#REF!</definedName>
    <definedName name="A126095582T">#REF!,#REF!</definedName>
    <definedName name="A126095582T_Data">#REF!</definedName>
    <definedName name="A126095582T_Latest">#REF!</definedName>
    <definedName name="A126095586A">#REF!,#REF!</definedName>
    <definedName name="A126095586A_Data">#REF!</definedName>
    <definedName name="A126095586A_Latest">#REF!</definedName>
    <definedName name="A126095590T">#REF!,#REF!</definedName>
    <definedName name="A126095590T_Data">#REF!</definedName>
    <definedName name="A126095590T_Latest">#REF!</definedName>
    <definedName name="A126095594A">#REF!,#REF!</definedName>
    <definedName name="A126095594A_Data">#REF!</definedName>
    <definedName name="A126095594A_Latest">#REF!</definedName>
    <definedName name="A126095598K">#REF!,#REF!</definedName>
    <definedName name="A126095598K_Data">#REF!</definedName>
    <definedName name="A126095598K_Latest">#REF!</definedName>
    <definedName name="A126095602R">#REF!,#REF!</definedName>
    <definedName name="A126095602R_Data">#REF!</definedName>
    <definedName name="A126095602R_Latest">#REF!</definedName>
    <definedName name="A126095606X">#REF!,#REF!</definedName>
    <definedName name="A126095606X_Data">#REF!</definedName>
    <definedName name="A126095606X_Latest">#REF!</definedName>
    <definedName name="A126095610R">#REF!,#REF!</definedName>
    <definedName name="A126095610R_Data">#REF!</definedName>
    <definedName name="A126095610R_Latest">#REF!</definedName>
    <definedName name="A126095614X">#REF!,#REF!</definedName>
    <definedName name="A126095614X_Data">#REF!</definedName>
    <definedName name="A126095614X_Latest">#REF!</definedName>
    <definedName name="A126095618J">#REF!,#REF!</definedName>
    <definedName name="A126095618J_Data">#REF!</definedName>
    <definedName name="A126095618J_Latest">#REF!</definedName>
    <definedName name="A126095622X">#REF!,#REF!</definedName>
    <definedName name="A126095622X_Data">#REF!</definedName>
    <definedName name="A126095622X_Latest">#REF!</definedName>
    <definedName name="A126095626J">#REF!,#REF!</definedName>
    <definedName name="A126095626J_Data">#REF!</definedName>
    <definedName name="A126095626J_Latest">#REF!</definedName>
    <definedName name="A126095630X">#REF!,#REF!</definedName>
    <definedName name="A126095630X_Data">#REF!</definedName>
    <definedName name="A126095630X_Latest">#REF!</definedName>
    <definedName name="A126095634J">#REF!,#REF!</definedName>
    <definedName name="A126095634J_Data">#REF!</definedName>
    <definedName name="A126095634J_Latest">#REF!</definedName>
    <definedName name="A126095638T">#REF!,#REF!</definedName>
    <definedName name="A126095638T_Data">#REF!</definedName>
    <definedName name="A126095638T_Latest">#REF!</definedName>
    <definedName name="A126095642J">#REF!,#REF!</definedName>
    <definedName name="A126095642J_Data">#REF!</definedName>
    <definedName name="A126095642J_Latest">#REF!</definedName>
    <definedName name="A126095646T">#REF!,#REF!</definedName>
    <definedName name="A126095646T_Data">#REF!</definedName>
    <definedName name="A126095646T_Latest">#REF!</definedName>
    <definedName name="A126095650J">#REF!,#REF!</definedName>
    <definedName name="A126095650J_Data">#REF!</definedName>
    <definedName name="A126095650J_Latest">#REF!</definedName>
    <definedName name="A126095654T">#REF!,#REF!</definedName>
    <definedName name="A126095654T_Data">#REF!</definedName>
    <definedName name="A126095654T_Latest">#REF!</definedName>
    <definedName name="A126095658A">#REF!,#REF!</definedName>
    <definedName name="A126095658A_Data">#REF!</definedName>
    <definedName name="A126095658A_Latest">#REF!</definedName>
    <definedName name="A126095662T">#REF!,#REF!</definedName>
    <definedName name="A126095662T_Data">#REF!</definedName>
    <definedName name="A126095662T_Latest">#REF!</definedName>
    <definedName name="A126095666A">#REF!,#REF!</definedName>
    <definedName name="A126095666A_Data">#REF!</definedName>
    <definedName name="A126095666A_Latest">#REF!</definedName>
    <definedName name="A126095670T">#REF!,#REF!</definedName>
    <definedName name="A126095670T_Data">#REF!</definedName>
    <definedName name="A126095670T_Latest">#REF!</definedName>
    <definedName name="A126095674A">#REF!,#REF!</definedName>
    <definedName name="A126095674A_Data">#REF!</definedName>
    <definedName name="A126095674A_Latest">#REF!</definedName>
    <definedName name="A126095678K">#REF!,#REF!</definedName>
    <definedName name="A126095678K_Data">#REF!</definedName>
    <definedName name="A126095678K_Latest">#REF!</definedName>
    <definedName name="A126095682A">#REF!,#REF!</definedName>
    <definedName name="A126095682A_Data">#REF!</definedName>
    <definedName name="A126095682A_Latest">#REF!</definedName>
    <definedName name="A126095686K">#REF!,#REF!</definedName>
    <definedName name="A126095686K_Data">#REF!</definedName>
    <definedName name="A126095686K_Latest">#REF!</definedName>
    <definedName name="A126095690A">#REF!,#REF!</definedName>
    <definedName name="A126095690A_Data">#REF!</definedName>
    <definedName name="A126095690A_Latest">#REF!</definedName>
    <definedName name="A126095694K">#REF!,#REF!</definedName>
    <definedName name="A126095694K_Data">#REF!</definedName>
    <definedName name="A126095694K_Latest">#REF!</definedName>
    <definedName name="A126095698V">#REF!,#REF!</definedName>
    <definedName name="A126095698V_Data">#REF!</definedName>
    <definedName name="A126095698V_Latest">#REF!</definedName>
    <definedName name="A126095702X">#REF!,#REF!</definedName>
    <definedName name="A126095702X_Data">#REF!</definedName>
    <definedName name="A126095702X_Latest">#REF!</definedName>
    <definedName name="A126095706J">#REF!,#REF!</definedName>
    <definedName name="A126095706J_Data">#REF!</definedName>
    <definedName name="A126095706J_Latest">#REF!</definedName>
    <definedName name="A126095710X">#REF!,#REF!</definedName>
    <definedName name="A126095710X_Data">#REF!</definedName>
    <definedName name="A126095710X_Latest">#REF!</definedName>
    <definedName name="A126095714J">#REF!,#REF!</definedName>
    <definedName name="A126095714J_Data">#REF!</definedName>
    <definedName name="A126095714J_Latest">#REF!</definedName>
    <definedName name="A126095718T">#REF!,#REF!</definedName>
    <definedName name="A126095718T_Data">#REF!</definedName>
    <definedName name="A126095718T_Latest">#REF!</definedName>
    <definedName name="A126095722J">#REF!,#REF!</definedName>
    <definedName name="A126095722J_Data">#REF!</definedName>
    <definedName name="A126095722J_Latest">#REF!</definedName>
    <definedName name="A126095726T">#REF!,#REF!</definedName>
    <definedName name="A126095726T_Data">#REF!</definedName>
    <definedName name="A126095726T_Latest">#REF!</definedName>
    <definedName name="A126095730J">#REF!,#REF!</definedName>
    <definedName name="A126095730J_Data">#REF!</definedName>
    <definedName name="A126095730J_Latest">#REF!</definedName>
    <definedName name="A126095734T">#REF!,#REF!</definedName>
    <definedName name="A126095734T_Data">#REF!</definedName>
    <definedName name="A126095734T_Latest">#REF!</definedName>
    <definedName name="A126095738A">#REF!,#REF!</definedName>
    <definedName name="A126095738A_Data">#REF!</definedName>
    <definedName name="A126095738A_Latest">#REF!</definedName>
    <definedName name="A126095742T">#REF!,#REF!</definedName>
    <definedName name="A126095742T_Data">#REF!</definedName>
    <definedName name="A126095742T_Latest">#REF!</definedName>
    <definedName name="A126095746A">#REF!,#REF!</definedName>
    <definedName name="A126095746A_Data">#REF!</definedName>
    <definedName name="A126095746A_Latest">#REF!</definedName>
    <definedName name="A126095750T">#REF!,#REF!</definedName>
    <definedName name="A126095750T_Data">#REF!</definedName>
    <definedName name="A126095750T_Latest">#REF!</definedName>
    <definedName name="A126095754A">#REF!,#REF!</definedName>
    <definedName name="A126095754A_Data">#REF!</definedName>
    <definedName name="A126095754A_Latest">#REF!</definedName>
    <definedName name="A126095758K">#REF!,#REF!</definedName>
    <definedName name="A126095758K_Data">#REF!</definedName>
    <definedName name="A126095758K_Latest">#REF!</definedName>
    <definedName name="A126095762A">#REF!,#REF!</definedName>
    <definedName name="A126095762A_Data">#REF!</definedName>
    <definedName name="A126095762A_Latest">#REF!</definedName>
    <definedName name="A126095766K">#REF!,#REF!</definedName>
    <definedName name="A126095766K_Data">#REF!</definedName>
    <definedName name="A126095766K_Latest">#REF!</definedName>
    <definedName name="A126095770A">#REF!,#REF!</definedName>
    <definedName name="A126095770A_Data">#REF!</definedName>
    <definedName name="A126095770A_Latest">#REF!</definedName>
    <definedName name="A126095774K">#REF!,#REF!</definedName>
    <definedName name="A126095774K_Data">#REF!</definedName>
    <definedName name="A126095774K_Latest">#REF!</definedName>
    <definedName name="A126095778V">#REF!,#REF!</definedName>
    <definedName name="A126095778V_Data">#REF!</definedName>
    <definedName name="A126095778V_Latest">#REF!</definedName>
    <definedName name="A126095782K">#REF!,#REF!</definedName>
    <definedName name="A126095782K_Data">#REF!</definedName>
    <definedName name="A126095782K_Latest">#REF!</definedName>
    <definedName name="A126095786V">#REF!,#REF!</definedName>
    <definedName name="A126095786V_Data">#REF!</definedName>
    <definedName name="A126095786V_Latest">#REF!</definedName>
    <definedName name="A126095790K">#REF!,#REF!</definedName>
    <definedName name="A126095790K_Data">#REF!</definedName>
    <definedName name="A126095790K_Latest">#REF!</definedName>
    <definedName name="A126095794V">#REF!,#REF!</definedName>
    <definedName name="A126095794V_Data">#REF!</definedName>
    <definedName name="A126095794V_Latest">#REF!</definedName>
    <definedName name="A126095798C">#REF!,#REF!</definedName>
    <definedName name="A126095798C_Data">#REF!</definedName>
    <definedName name="A126095798C_Latest">#REF!</definedName>
    <definedName name="A126095802J">#REF!,#REF!</definedName>
    <definedName name="A126095802J_Data">#REF!</definedName>
    <definedName name="A126095802J_Latest">#REF!</definedName>
    <definedName name="A126095806T">#REF!,#REF!</definedName>
    <definedName name="A126095806T_Data">#REF!</definedName>
    <definedName name="A126095806T_Latest">#REF!</definedName>
    <definedName name="A126095810J">#REF!,#REF!</definedName>
    <definedName name="A126095810J_Data">#REF!</definedName>
    <definedName name="A126095810J_Latest">#REF!</definedName>
    <definedName name="A126095814T">#REF!,#REF!</definedName>
    <definedName name="A126095814T_Data">#REF!</definedName>
    <definedName name="A126095814T_Latest">#REF!</definedName>
    <definedName name="A126095818A">#REF!,#REF!</definedName>
    <definedName name="A126095818A_Data">#REF!</definedName>
    <definedName name="A126095818A_Latest">#REF!</definedName>
    <definedName name="A126095822T">#REF!,#REF!</definedName>
    <definedName name="A126095822T_Data">#REF!</definedName>
    <definedName name="A126095822T_Latest">#REF!</definedName>
    <definedName name="A126095826A">#REF!,#REF!</definedName>
    <definedName name="A126095826A_Data">#REF!</definedName>
    <definedName name="A126095826A_Latest">#REF!</definedName>
    <definedName name="A126095830T">#REF!,#REF!</definedName>
    <definedName name="A126095830T_Data">#REF!</definedName>
    <definedName name="A126095830T_Latest">#REF!</definedName>
    <definedName name="A126095834A">#REF!,#REF!</definedName>
    <definedName name="A126095834A_Data">#REF!</definedName>
    <definedName name="A126095834A_Latest">#REF!</definedName>
    <definedName name="A126095838K">#REF!,#REF!</definedName>
    <definedName name="A126095838K_Data">#REF!</definedName>
    <definedName name="A126095838K_Latest">#REF!</definedName>
    <definedName name="A126095842A">#REF!,#REF!</definedName>
    <definedName name="A126095842A_Data">#REF!</definedName>
    <definedName name="A126095842A_Latest">#REF!</definedName>
    <definedName name="A126095846K">#REF!,#REF!</definedName>
    <definedName name="A126095846K_Data">#REF!</definedName>
    <definedName name="A126095846K_Latest">#REF!</definedName>
    <definedName name="A126095850A">#REF!,#REF!</definedName>
    <definedName name="A126095850A_Data">#REF!</definedName>
    <definedName name="A126095850A_Latest">#REF!</definedName>
    <definedName name="A126095854K">#REF!,#REF!</definedName>
    <definedName name="A126095854K_Data">#REF!</definedName>
    <definedName name="A126095854K_Latest">#REF!</definedName>
    <definedName name="A126095858V">#REF!,#REF!</definedName>
    <definedName name="A126095858V_Data">#REF!</definedName>
    <definedName name="A126095858V_Latest">#REF!</definedName>
    <definedName name="A126095862K">#REF!,#REF!</definedName>
    <definedName name="A126095862K_Data">#REF!</definedName>
    <definedName name="A126095862K_Latest">#REF!</definedName>
    <definedName name="A126095866V">#REF!,#REF!</definedName>
    <definedName name="A126095866V_Data">#REF!</definedName>
    <definedName name="A126095866V_Latest">#REF!</definedName>
    <definedName name="A126095870K">#REF!,#REF!</definedName>
    <definedName name="A126095870K_Data">#REF!</definedName>
    <definedName name="A126095870K_Latest">#REF!</definedName>
    <definedName name="A126095874V">#REF!,#REF!</definedName>
    <definedName name="A126095874V_Data">#REF!</definedName>
    <definedName name="A126095874V_Latest">#REF!</definedName>
    <definedName name="A126095878C">#REF!,#REF!</definedName>
    <definedName name="A126095878C_Data">#REF!</definedName>
    <definedName name="A126095878C_Latest">#REF!</definedName>
    <definedName name="A126095882V">#REF!,#REF!</definedName>
    <definedName name="A126095882V_Data">#REF!</definedName>
    <definedName name="A126095882V_Latest">#REF!</definedName>
    <definedName name="A126095886C">#REF!,#REF!</definedName>
    <definedName name="A126095886C_Data">#REF!</definedName>
    <definedName name="A126095886C_Latest">#REF!</definedName>
    <definedName name="A126095890V">#REF!,#REF!</definedName>
    <definedName name="A126095890V_Data">#REF!</definedName>
    <definedName name="A126095890V_Latest">#REF!</definedName>
    <definedName name="A126095894C">#REF!,#REF!</definedName>
    <definedName name="A126095894C_Data">#REF!</definedName>
    <definedName name="A126095894C_Latest">#REF!</definedName>
    <definedName name="A126095898L">#REF!,#REF!</definedName>
    <definedName name="A126095898L_Data">#REF!</definedName>
    <definedName name="A126095898L_Latest">#REF!</definedName>
    <definedName name="A126095902T">#REF!,#REF!</definedName>
    <definedName name="A126095902T_Data">#REF!</definedName>
    <definedName name="A126095902T_Latest">#REF!</definedName>
    <definedName name="A126095906A">#REF!,#REF!</definedName>
    <definedName name="A126095906A_Data">#REF!</definedName>
    <definedName name="A126095906A_Latest">#REF!</definedName>
    <definedName name="A126095910T">#REF!,#REF!</definedName>
    <definedName name="A126095910T_Data">#REF!</definedName>
    <definedName name="A126095910T_Latest">#REF!</definedName>
    <definedName name="A126095914A">#REF!,#REF!</definedName>
    <definedName name="A126095914A_Data">#REF!</definedName>
    <definedName name="A126095914A_Latest">#REF!</definedName>
    <definedName name="A126095918K">#REF!,#REF!</definedName>
    <definedName name="A126095918K_Data">#REF!</definedName>
    <definedName name="A126095918K_Latest">#REF!</definedName>
    <definedName name="A126095922A">#REF!,#REF!</definedName>
    <definedName name="A126095922A_Data">#REF!</definedName>
    <definedName name="A126095922A_Latest">#REF!</definedName>
    <definedName name="A126095926K">#REF!,#REF!</definedName>
    <definedName name="A126095926K_Data">#REF!</definedName>
    <definedName name="A126095926K_Latest">#REF!</definedName>
    <definedName name="A126095930A">#REF!,#REF!</definedName>
    <definedName name="A126095930A_Data">#REF!</definedName>
    <definedName name="A126095930A_Latest">#REF!</definedName>
    <definedName name="A126095934K">#REF!,#REF!</definedName>
    <definedName name="A126095934K_Data">#REF!</definedName>
    <definedName name="A126095934K_Latest">#REF!</definedName>
    <definedName name="A126095938V">#REF!,#REF!</definedName>
    <definedName name="A126095938V_Data">#REF!</definedName>
    <definedName name="A126095938V_Latest">#REF!</definedName>
    <definedName name="A126095942K">#REF!,#REF!</definedName>
    <definedName name="A126095942K_Data">#REF!</definedName>
    <definedName name="A126095942K_Latest">#REF!</definedName>
    <definedName name="A126095946V">#REF!,#REF!</definedName>
    <definedName name="A126095946V_Data">#REF!</definedName>
    <definedName name="A126095946V_Latest">#REF!</definedName>
    <definedName name="A126095950K">#REF!,#REF!</definedName>
    <definedName name="A126095950K_Data">#REF!</definedName>
    <definedName name="A126095950K_Latest">#REF!</definedName>
    <definedName name="A126095954V">#REF!,#REF!</definedName>
    <definedName name="A126095954V_Data">#REF!</definedName>
    <definedName name="A126095954V_Latest">#REF!</definedName>
    <definedName name="A126095958C">#REF!,#REF!</definedName>
    <definedName name="A126095958C_Data">#REF!</definedName>
    <definedName name="A126095958C_Latest">#REF!</definedName>
    <definedName name="A126095962V">#REF!,#REF!</definedName>
    <definedName name="A126095962V_Data">#REF!</definedName>
    <definedName name="A126095962V_Latest">#REF!</definedName>
    <definedName name="A126095966C">#REF!,#REF!</definedName>
    <definedName name="A126095966C_Data">#REF!</definedName>
    <definedName name="A126095966C_Latest">#REF!</definedName>
    <definedName name="A126095970V">#REF!,#REF!</definedName>
    <definedName name="A126095970V_Data">#REF!</definedName>
    <definedName name="A126095970V_Latest">#REF!</definedName>
    <definedName name="A126095974C">#REF!,#REF!</definedName>
    <definedName name="A126095974C_Data">#REF!</definedName>
    <definedName name="A126095974C_Latest">#REF!</definedName>
    <definedName name="A126095978L">#REF!,#REF!</definedName>
    <definedName name="A126095978L_Data">#REF!</definedName>
    <definedName name="A126095978L_Latest">#REF!</definedName>
    <definedName name="A126095982C">#REF!,#REF!</definedName>
    <definedName name="A126095982C_Data">#REF!</definedName>
    <definedName name="A126095982C_Latest">#REF!</definedName>
    <definedName name="A126095986L">#REF!,#REF!</definedName>
    <definedName name="A126095986L_Data">#REF!</definedName>
    <definedName name="A126095986L_Latest">#REF!</definedName>
    <definedName name="A126095990C">#REF!,#REF!</definedName>
    <definedName name="A126095990C_Data">#REF!</definedName>
    <definedName name="A126095990C_Latest">#REF!</definedName>
    <definedName name="A126095994L">#REF!,#REF!</definedName>
    <definedName name="A126095994L_Data">#REF!</definedName>
    <definedName name="A126095994L_Latest">#REF!</definedName>
    <definedName name="A126095998W">#REF!,#REF!</definedName>
    <definedName name="A126095998W_Data">#REF!</definedName>
    <definedName name="A126095998W_Latest">#REF!</definedName>
    <definedName name="A126096002C">#REF!,#REF!</definedName>
    <definedName name="A126096002C_Data">#REF!</definedName>
    <definedName name="A126096002C_Latest">#REF!</definedName>
    <definedName name="A126096006L">#REF!,#REF!</definedName>
    <definedName name="A126096006L_Data">#REF!</definedName>
    <definedName name="A126096006L_Latest">#REF!</definedName>
    <definedName name="A126096010C">#REF!,#REF!</definedName>
    <definedName name="A126096010C_Data">#REF!</definedName>
    <definedName name="A126096010C_Latest">#REF!</definedName>
    <definedName name="A126096014L">#REF!,#REF!</definedName>
    <definedName name="A126096014L_Data">#REF!</definedName>
    <definedName name="A126096014L_Latest">#REF!</definedName>
    <definedName name="A126096018W">#REF!,#REF!</definedName>
    <definedName name="A126096018W_Data">#REF!</definedName>
    <definedName name="A126096018W_Latest">#REF!</definedName>
    <definedName name="A126096022L">#REF!,#REF!</definedName>
    <definedName name="A126096022L_Data">#REF!</definedName>
    <definedName name="A126096022L_Latest">#REF!</definedName>
    <definedName name="A126096026W">#REF!,#REF!</definedName>
    <definedName name="A126096026W_Data">#REF!</definedName>
    <definedName name="A126096026W_Latest">#REF!</definedName>
    <definedName name="A126096030L">#REF!,#REF!</definedName>
    <definedName name="A126096030L_Data">#REF!</definedName>
    <definedName name="A126096030L_Latest">#REF!</definedName>
    <definedName name="A126096034W">#REF!,#REF!</definedName>
    <definedName name="A126096034W_Data">#REF!</definedName>
    <definedName name="A126096034W_Latest">#REF!</definedName>
    <definedName name="A126096038F">#REF!,#REF!</definedName>
    <definedName name="A126096038F_Data">#REF!</definedName>
    <definedName name="A126096038F_Latest">#REF!</definedName>
    <definedName name="A126096042W">#REF!,#REF!</definedName>
    <definedName name="A126096042W_Data">#REF!</definedName>
    <definedName name="A126096042W_Latest">#REF!</definedName>
    <definedName name="A126096046F">#REF!,#REF!</definedName>
    <definedName name="A126096046F_Data">#REF!</definedName>
    <definedName name="A126096046F_Latest">#REF!</definedName>
    <definedName name="A126096050W">#REF!,#REF!</definedName>
    <definedName name="A126096050W_Data">#REF!</definedName>
    <definedName name="A126096050W_Latest">#REF!</definedName>
    <definedName name="A126096054F">#REF!,#REF!</definedName>
    <definedName name="A126096054F_Data">#REF!</definedName>
    <definedName name="A126096054F_Latest">#REF!</definedName>
    <definedName name="A126096058R">#REF!,#REF!</definedName>
    <definedName name="A126096058R_Data">#REF!</definedName>
    <definedName name="A126096058R_Latest">#REF!</definedName>
    <definedName name="A126096062F">#REF!,#REF!</definedName>
    <definedName name="A126096062F_Data">#REF!</definedName>
    <definedName name="A126096062F_Latest">#REF!</definedName>
    <definedName name="A126096066R">#REF!,#REF!</definedName>
    <definedName name="A126096066R_Data">#REF!</definedName>
    <definedName name="A126096066R_Latest">#REF!</definedName>
    <definedName name="A126096070F">#REF!,#REF!</definedName>
    <definedName name="A126096070F_Data">#REF!</definedName>
    <definedName name="A126096070F_Latest">#REF!</definedName>
    <definedName name="A126096074R">#REF!,#REF!</definedName>
    <definedName name="A126096074R_Data">#REF!</definedName>
    <definedName name="A126096074R_Latest">#REF!</definedName>
    <definedName name="A126096078X">#REF!,#REF!</definedName>
    <definedName name="A126096078X_Data">#REF!</definedName>
    <definedName name="A126096078X_Latest">#REF!</definedName>
    <definedName name="A126096082R">#REF!,#REF!</definedName>
    <definedName name="A126096082R_Data">#REF!</definedName>
    <definedName name="A126096082R_Latest">#REF!</definedName>
    <definedName name="A126096086X">#REF!,#REF!</definedName>
    <definedName name="A126096086X_Data">#REF!</definedName>
    <definedName name="A126096086X_Latest">#REF!</definedName>
    <definedName name="A126096090R">#REF!,#REF!</definedName>
    <definedName name="A126096090R_Data">#REF!</definedName>
    <definedName name="A126096090R_Latest">#REF!</definedName>
    <definedName name="A126096094X">#REF!,#REF!</definedName>
    <definedName name="A126096094X_Data">#REF!</definedName>
    <definedName name="A126096094X_Latest">#REF!</definedName>
    <definedName name="A126096098J">#REF!,#REF!</definedName>
    <definedName name="A126096098J_Data">#REF!</definedName>
    <definedName name="A126096098J_Latest">#REF!</definedName>
    <definedName name="A126096102L">#REF!,#REF!</definedName>
    <definedName name="A126096102L_Data">#REF!</definedName>
    <definedName name="A126096102L_Latest">#REF!</definedName>
    <definedName name="A126096106W">#REF!,#REF!</definedName>
    <definedName name="A126096106W_Data">#REF!</definedName>
    <definedName name="A126096106W_Latest">#REF!</definedName>
    <definedName name="A126096110L">#REF!,#REF!</definedName>
    <definedName name="A126096110L_Data">#REF!</definedName>
    <definedName name="A126096110L_Latest">#REF!</definedName>
    <definedName name="A126096114W">#REF!,#REF!</definedName>
    <definedName name="A126096114W_Data">#REF!</definedName>
    <definedName name="A126096114W_Latest">#REF!</definedName>
    <definedName name="A126096118F">#REF!,#REF!</definedName>
    <definedName name="A126096118F_Data">#REF!</definedName>
    <definedName name="A126096118F_Latest">#REF!</definedName>
    <definedName name="A126096122W">#REF!,#REF!</definedName>
    <definedName name="A126096122W_Data">#REF!</definedName>
    <definedName name="A126096122W_Latest">#REF!</definedName>
    <definedName name="A126096126F">#REF!,#REF!</definedName>
    <definedName name="A126096126F_Data">#REF!</definedName>
    <definedName name="A126096126F_Latest">#REF!</definedName>
    <definedName name="A126096130W">#REF!,#REF!</definedName>
    <definedName name="A126096130W_Data">#REF!</definedName>
    <definedName name="A126096130W_Latest">#REF!</definedName>
    <definedName name="A126096134F">#REF!,#REF!</definedName>
    <definedName name="A126096134F_Data">#REF!</definedName>
    <definedName name="A126096134F_Latest">#REF!</definedName>
    <definedName name="A126096138R">#REF!,#REF!</definedName>
    <definedName name="A126096138R_Data">#REF!</definedName>
    <definedName name="A126096138R_Latest">#REF!</definedName>
    <definedName name="A126096142F">#REF!,#REF!</definedName>
    <definedName name="A126096142F_Data">#REF!</definedName>
    <definedName name="A126096142F_Latest">#REF!</definedName>
    <definedName name="A126096146R">#REF!,#REF!</definedName>
    <definedName name="A126096146R_Data">#REF!</definedName>
    <definedName name="A126096146R_Latest">#REF!</definedName>
    <definedName name="A126096150F">#REF!,#REF!</definedName>
    <definedName name="A126096150F_Data">#REF!</definedName>
    <definedName name="A126096150F_Latest">#REF!</definedName>
    <definedName name="A126096154R">#REF!,#REF!</definedName>
    <definedName name="A126096154R_Data">#REF!</definedName>
    <definedName name="A126096154R_Latest">#REF!</definedName>
    <definedName name="A126096158X">#REF!,#REF!</definedName>
    <definedName name="A126096158X_Data">#REF!</definedName>
    <definedName name="A126096158X_Latest">#REF!</definedName>
    <definedName name="A126096162R">#REF!,#REF!</definedName>
    <definedName name="A126096162R_Data">#REF!</definedName>
    <definedName name="A126096162R_Latest">#REF!</definedName>
    <definedName name="A126096166X">#REF!,#REF!</definedName>
    <definedName name="A126096166X_Data">#REF!</definedName>
    <definedName name="A126096166X_Latest">#REF!</definedName>
    <definedName name="A126096170R">#REF!,#REF!</definedName>
    <definedName name="A126096170R_Data">#REF!</definedName>
    <definedName name="A126096170R_Latest">#REF!</definedName>
    <definedName name="A126096174X">#REF!,#REF!</definedName>
    <definedName name="A126096174X_Data">#REF!</definedName>
    <definedName name="A126096174X_Latest">#REF!</definedName>
    <definedName name="A126096178J">#REF!,#REF!</definedName>
    <definedName name="A126096178J_Data">#REF!</definedName>
    <definedName name="A126096178J_Latest">#REF!</definedName>
    <definedName name="A126096182X">#REF!,#REF!</definedName>
    <definedName name="A126096182X_Data">#REF!</definedName>
    <definedName name="A126096182X_Latest">#REF!</definedName>
    <definedName name="A126096186J">#REF!,#REF!</definedName>
    <definedName name="A126096186J_Data">#REF!</definedName>
    <definedName name="A126096186J_Latest">#REF!</definedName>
    <definedName name="A126096190X">#REF!,#REF!</definedName>
    <definedName name="A126096190X_Data">#REF!</definedName>
    <definedName name="A126096190X_Latest">#REF!</definedName>
    <definedName name="A126096194J">#REF!,#REF!</definedName>
    <definedName name="A126096194J_Data">#REF!</definedName>
    <definedName name="A126096194J_Latest">#REF!</definedName>
    <definedName name="A126096198T">#REF!,#REF!</definedName>
    <definedName name="A126096198T_Data">#REF!</definedName>
    <definedName name="A126096198T_Latest">#REF!</definedName>
    <definedName name="A126096202W">#REF!,#REF!</definedName>
    <definedName name="A126096202W_Data">#REF!</definedName>
    <definedName name="A126096202W_Latest">#REF!</definedName>
    <definedName name="A126096206F">#REF!,#REF!</definedName>
    <definedName name="A126096206F_Data">#REF!</definedName>
    <definedName name="A126096206F_Latest">#REF!</definedName>
    <definedName name="A126096210W">#REF!,#REF!</definedName>
    <definedName name="A126096210W_Data">#REF!</definedName>
    <definedName name="A126096210W_Latest">#REF!</definedName>
    <definedName name="A126096214F">#REF!,#REF!</definedName>
    <definedName name="A126096214F_Data">#REF!</definedName>
    <definedName name="A126096214F_Latest">#REF!</definedName>
    <definedName name="A126097338A">#REF!,#REF!</definedName>
    <definedName name="A126097338A_Data">#REF!</definedName>
    <definedName name="A126097338A_Latest">#REF!</definedName>
    <definedName name="A126097342T">#REF!,#REF!</definedName>
    <definedName name="A126097342T_Data">#REF!</definedName>
    <definedName name="A126097342T_Latest">#REF!</definedName>
    <definedName name="A126097346A">#REF!,#REF!</definedName>
    <definedName name="A126097346A_Data">#REF!</definedName>
    <definedName name="A126097346A_Latest">#REF!</definedName>
    <definedName name="A126097350T">#REF!,#REF!</definedName>
    <definedName name="A126097350T_Data">#REF!</definedName>
    <definedName name="A126097350T_Latest">#REF!</definedName>
    <definedName name="A126097354A">#REF!,#REF!</definedName>
    <definedName name="A126097354A_Data">#REF!</definedName>
    <definedName name="A126097354A_Latest">#REF!</definedName>
    <definedName name="A126097358K">#REF!,#REF!</definedName>
    <definedName name="A126097358K_Data">#REF!</definedName>
    <definedName name="A126097358K_Latest">#REF!</definedName>
    <definedName name="A126097362A">#REF!,#REF!</definedName>
    <definedName name="A126097362A_Data">#REF!</definedName>
    <definedName name="A126097362A_Latest">#REF!</definedName>
    <definedName name="A126097366K">#REF!,#REF!</definedName>
    <definedName name="A126097366K_Data">#REF!</definedName>
    <definedName name="A126097366K_Latest">#REF!</definedName>
    <definedName name="A126097370A">#REF!,#REF!</definedName>
    <definedName name="A126097370A_Data">#REF!</definedName>
    <definedName name="A126097370A_Latest">#REF!</definedName>
    <definedName name="A126097374K">#REF!,#REF!</definedName>
    <definedName name="A126097374K_Data">#REF!</definedName>
    <definedName name="A126097374K_Latest">#REF!</definedName>
    <definedName name="A126097378V">#REF!,#REF!</definedName>
    <definedName name="A126097378V_Data">#REF!</definedName>
    <definedName name="A126097378V_Latest">#REF!</definedName>
    <definedName name="A126097382K">#REF!,#REF!</definedName>
    <definedName name="A126097382K_Data">#REF!</definedName>
    <definedName name="A126097382K_Latest">#REF!</definedName>
    <definedName name="A126097386V">#REF!,#REF!</definedName>
    <definedName name="A126097386V_Data">#REF!</definedName>
    <definedName name="A126097386V_Latest">#REF!</definedName>
    <definedName name="A126097390K">#REF!,#REF!</definedName>
    <definedName name="A126097390K_Data">#REF!</definedName>
    <definedName name="A126097390K_Latest">#REF!</definedName>
    <definedName name="A126097394V">#REF!,#REF!</definedName>
    <definedName name="A126097394V_Data">#REF!</definedName>
    <definedName name="A126097394V_Latest">#REF!</definedName>
    <definedName name="A126097398C">#REF!,#REF!</definedName>
    <definedName name="A126097398C_Data">#REF!</definedName>
    <definedName name="A126097398C_Latest">#REF!</definedName>
    <definedName name="A126097402J">#REF!,#REF!</definedName>
    <definedName name="A126097402J_Data">#REF!</definedName>
    <definedName name="A126097402J_Latest">#REF!</definedName>
    <definedName name="A126097406T">#REF!,#REF!</definedName>
    <definedName name="A126097406T_Data">#REF!</definedName>
    <definedName name="A126097406T_Latest">#REF!</definedName>
    <definedName name="A126097410J">#REF!,#REF!</definedName>
    <definedName name="A126097410J_Data">#REF!</definedName>
    <definedName name="A126097410J_Latest">#REF!</definedName>
    <definedName name="A126097414T">#REF!,#REF!</definedName>
    <definedName name="A126097414T_Data">#REF!</definedName>
    <definedName name="A126097414T_Latest">#REF!</definedName>
    <definedName name="A126097418A">#REF!,#REF!</definedName>
    <definedName name="A126097418A_Data">#REF!</definedName>
    <definedName name="A126097418A_Latest">#REF!</definedName>
    <definedName name="A126097422T">#REF!,#REF!</definedName>
    <definedName name="A126097422T_Data">#REF!</definedName>
    <definedName name="A126097422T_Latest">#REF!</definedName>
    <definedName name="A126097426A">#REF!,#REF!</definedName>
    <definedName name="A126097426A_Data">#REF!</definedName>
    <definedName name="A126097426A_Latest">#REF!</definedName>
    <definedName name="A126097430T">#REF!,#REF!</definedName>
    <definedName name="A126097430T_Data">#REF!</definedName>
    <definedName name="A126097430T_Latest">#REF!</definedName>
    <definedName name="A126097434A">#REF!,#REF!</definedName>
    <definedName name="A126097434A_Data">#REF!</definedName>
    <definedName name="A126097434A_Latest">#REF!</definedName>
    <definedName name="A126097438K">#REF!,#REF!</definedName>
    <definedName name="A126097438K_Data">#REF!</definedName>
    <definedName name="A126097438K_Latest">#REF!</definedName>
    <definedName name="A126097442A">#REF!,#REF!</definedName>
    <definedName name="A126097442A_Data">#REF!</definedName>
    <definedName name="A126097442A_Latest">#REF!</definedName>
    <definedName name="A126097446K">#REF!,#REF!</definedName>
    <definedName name="A126097446K_Data">#REF!</definedName>
    <definedName name="A126097446K_Latest">#REF!</definedName>
    <definedName name="A126097450A">#REF!,#REF!</definedName>
    <definedName name="A126097450A_Data">#REF!</definedName>
    <definedName name="A126097450A_Latest">#REF!</definedName>
    <definedName name="A126097454K">#REF!,#REF!</definedName>
    <definedName name="A126097454K_Data">#REF!</definedName>
    <definedName name="A126097454K_Latest">#REF!</definedName>
    <definedName name="A126097458V">#REF!,#REF!</definedName>
    <definedName name="A126097458V_Data">#REF!</definedName>
    <definedName name="A126097458V_Latest">#REF!</definedName>
    <definedName name="A126097462K">#REF!,#REF!</definedName>
    <definedName name="A126097462K_Data">#REF!</definedName>
    <definedName name="A126097462K_Latest">#REF!</definedName>
    <definedName name="A126097466V">#REF!,#REF!</definedName>
    <definedName name="A126097466V_Data">#REF!</definedName>
    <definedName name="A126097466V_Latest">#REF!</definedName>
    <definedName name="A126097470K">#REF!,#REF!</definedName>
    <definedName name="A126097470K_Data">#REF!</definedName>
    <definedName name="A126097470K_Latest">#REF!</definedName>
    <definedName name="A126097474V">#REF!,#REF!</definedName>
    <definedName name="A126097474V_Data">#REF!</definedName>
    <definedName name="A126097474V_Latest">#REF!</definedName>
    <definedName name="A126098598R">#REF!,#REF!</definedName>
    <definedName name="A126098598R_Data">#REF!</definedName>
    <definedName name="A126098598R_Latest">#REF!</definedName>
    <definedName name="A126098602V">#REF!,#REF!</definedName>
    <definedName name="A126098602V_Data">#REF!</definedName>
    <definedName name="A126098602V_Latest">#REF!</definedName>
    <definedName name="A126098606C">#REF!,#REF!</definedName>
    <definedName name="A126098606C_Data">#REF!</definedName>
    <definedName name="A126098606C_Latest">#REF!</definedName>
    <definedName name="A126098610V">#REF!,#REF!</definedName>
    <definedName name="A126098610V_Data">#REF!</definedName>
    <definedName name="A126098610V_Latest">#REF!</definedName>
    <definedName name="A126098614C">#REF!,#REF!</definedName>
    <definedName name="A126098614C_Data">#REF!</definedName>
    <definedName name="A126098614C_Latest">#REF!</definedName>
    <definedName name="A126098618L">#REF!,#REF!</definedName>
    <definedName name="A126098618L_Data">#REF!</definedName>
    <definedName name="A126098618L_Latest">#REF!</definedName>
    <definedName name="A126098622C">#REF!,#REF!</definedName>
    <definedName name="A126098622C_Data">#REF!</definedName>
    <definedName name="A126098622C_Latest">#REF!</definedName>
    <definedName name="A126098626L">#REF!,#REF!</definedName>
    <definedName name="A126098626L_Data">#REF!</definedName>
    <definedName name="A126098626L_Latest">#REF!</definedName>
    <definedName name="A126098630C">#REF!,#REF!</definedName>
    <definedName name="A126098630C_Data">#REF!</definedName>
    <definedName name="A126098630C_Latest">#REF!</definedName>
    <definedName name="A126098634L">#REF!,#REF!</definedName>
    <definedName name="A126098634L_Data">#REF!</definedName>
    <definedName name="A126098634L_Latest">#REF!</definedName>
    <definedName name="A126098638W">#REF!,#REF!</definedName>
    <definedName name="A126098638W_Data">#REF!</definedName>
    <definedName name="A126098638W_Latest">#REF!</definedName>
    <definedName name="A126098642L">#REF!,#REF!</definedName>
    <definedName name="A126098642L_Data">#REF!</definedName>
    <definedName name="A126098642L_Latest">#REF!</definedName>
    <definedName name="A126098646W">#REF!,#REF!</definedName>
    <definedName name="A126098646W_Data">#REF!</definedName>
    <definedName name="A126098646W_Latest">#REF!</definedName>
    <definedName name="A126098650L">#REF!,#REF!</definedName>
    <definedName name="A126098650L_Data">#REF!</definedName>
    <definedName name="A126098650L_Latest">#REF!</definedName>
    <definedName name="A126098654W">#REF!,#REF!</definedName>
    <definedName name="A126098654W_Data">#REF!</definedName>
    <definedName name="A126098654W_Latest">#REF!</definedName>
    <definedName name="A126098658F">#REF!,#REF!</definedName>
    <definedName name="A126098658F_Data">#REF!</definedName>
    <definedName name="A126098658F_Latest">#REF!</definedName>
    <definedName name="A126098662W">#REF!,#REF!</definedName>
    <definedName name="A126098662W_Data">#REF!</definedName>
    <definedName name="A126098662W_Latest">#REF!</definedName>
    <definedName name="A126098666F">#REF!,#REF!</definedName>
    <definedName name="A126098666F_Data">#REF!</definedName>
    <definedName name="A126098666F_Latest">#REF!</definedName>
    <definedName name="A126098670W">#REF!,#REF!</definedName>
    <definedName name="A126098670W_Data">#REF!</definedName>
    <definedName name="A126098670W_Latest">#REF!</definedName>
    <definedName name="A126098674F">#REF!,#REF!</definedName>
    <definedName name="A126098674F_Data">#REF!</definedName>
    <definedName name="A126098674F_Latest">#REF!</definedName>
    <definedName name="A126098678R">#REF!,#REF!</definedName>
    <definedName name="A126098678R_Data">#REF!</definedName>
    <definedName name="A126098678R_Latest">#REF!</definedName>
    <definedName name="A126098682F">#REF!,#REF!</definedName>
    <definedName name="A126098682F_Data">#REF!</definedName>
    <definedName name="A126098682F_Latest">#REF!</definedName>
    <definedName name="A126098686R">#REF!,#REF!</definedName>
    <definedName name="A126098686R_Data">#REF!</definedName>
    <definedName name="A126098686R_Latest">#REF!</definedName>
    <definedName name="A126098690F">#REF!,#REF!</definedName>
    <definedName name="A126098690F_Data">#REF!</definedName>
    <definedName name="A126098690F_Latest">#REF!</definedName>
    <definedName name="A126098694R">#REF!,#REF!</definedName>
    <definedName name="A126098694R_Data">#REF!</definedName>
    <definedName name="A126098694R_Latest">#REF!</definedName>
    <definedName name="A126098698X">#REF!,#REF!</definedName>
    <definedName name="A126098698X_Data">#REF!</definedName>
    <definedName name="A126098698X_Latest">#REF!</definedName>
    <definedName name="A126098702C">#REF!,#REF!</definedName>
    <definedName name="A126098702C_Data">#REF!</definedName>
    <definedName name="A126098702C_Latest">#REF!</definedName>
    <definedName name="A126098706L">#REF!,#REF!</definedName>
    <definedName name="A126098706L_Data">#REF!</definedName>
    <definedName name="A126098706L_Latest">#REF!</definedName>
    <definedName name="A126098710C">#REF!,#REF!</definedName>
    <definedName name="A126098710C_Data">#REF!</definedName>
    <definedName name="A126098710C_Latest">#REF!</definedName>
    <definedName name="A126098714L">#REF!,#REF!</definedName>
    <definedName name="A126098714L_Data">#REF!</definedName>
    <definedName name="A126098714L_Latest">#REF!</definedName>
    <definedName name="A126098718W">#REF!,#REF!</definedName>
    <definedName name="A126098718W_Data">#REF!</definedName>
    <definedName name="A126098718W_Latest">#REF!</definedName>
    <definedName name="A126098722L">#REF!,#REF!</definedName>
    <definedName name="A126098722L_Data">#REF!</definedName>
    <definedName name="A126098722L_Latest">#REF!</definedName>
    <definedName name="A126098726W">#REF!,#REF!</definedName>
    <definedName name="A126098726W_Data">#REF!</definedName>
    <definedName name="A126098726W_Latest">#REF!</definedName>
    <definedName name="A126098730L">#REF!,#REF!</definedName>
    <definedName name="A126098730L_Data">#REF!</definedName>
    <definedName name="A126098730L_Latest">#REF!</definedName>
    <definedName name="A126098734W">#REF!,#REF!</definedName>
    <definedName name="A126098734W_Data">#REF!</definedName>
    <definedName name="A126098734W_Latest">#REF!</definedName>
    <definedName name="A126099858T">#REF!,#REF!</definedName>
    <definedName name="A126099858T_Data">#REF!</definedName>
    <definedName name="A126099858T_Latest">#REF!</definedName>
    <definedName name="A126099862J">#REF!,#REF!</definedName>
    <definedName name="A126099862J_Data">#REF!</definedName>
    <definedName name="A126099862J_Latest">#REF!</definedName>
    <definedName name="A126099866T">#REF!,#REF!</definedName>
    <definedName name="A126099866T_Data">#REF!</definedName>
    <definedName name="A126099866T_Latest">#REF!</definedName>
    <definedName name="A126099870J">#REF!,#REF!</definedName>
    <definedName name="A126099870J_Data">#REF!</definedName>
    <definedName name="A126099870J_Latest">#REF!</definedName>
    <definedName name="A126099874T">#REF!,#REF!</definedName>
    <definedName name="A126099874T_Data">#REF!</definedName>
    <definedName name="A126099874T_Latest">#REF!</definedName>
    <definedName name="A126099878A">#REF!,#REF!</definedName>
    <definedName name="A126099878A_Data">#REF!</definedName>
    <definedName name="A126099878A_Latest">#REF!</definedName>
    <definedName name="A126099882T">#REF!,#REF!</definedName>
    <definedName name="A126099882T_Data">#REF!</definedName>
    <definedName name="A126099882T_Latest">#REF!</definedName>
    <definedName name="A126099886A">#REF!,#REF!</definedName>
    <definedName name="A126099886A_Data">#REF!</definedName>
    <definedName name="A126099886A_Latest">#REF!</definedName>
    <definedName name="A126099890T">#REF!,#REF!</definedName>
    <definedName name="A126099890T_Data">#REF!</definedName>
    <definedName name="A126099890T_Latest">#REF!</definedName>
    <definedName name="A126099894A">#REF!,#REF!</definedName>
    <definedName name="A126099894A_Data">#REF!</definedName>
    <definedName name="A126099894A_Latest">#REF!</definedName>
    <definedName name="A126099898K">#REF!,#REF!</definedName>
    <definedName name="A126099898K_Data">#REF!</definedName>
    <definedName name="A126099898K_Latest">#REF!</definedName>
    <definedName name="A126099902R">#REF!,#REF!</definedName>
    <definedName name="A126099902R_Data">#REF!</definedName>
    <definedName name="A126099902R_Latest">#REF!</definedName>
    <definedName name="A126099906X">#REF!,#REF!</definedName>
    <definedName name="A126099906X_Data">#REF!</definedName>
    <definedName name="A126099906X_Latest">#REF!</definedName>
    <definedName name="A126099910R">#REF!,#REF!</definedName>
    <definedName name="A126099910R_Data">#REF!</definedName>
    <definedName name="A126099910R_Latest">#REF!</definedName>
    <definedName name="A126099914X">#REF!,#REF!</definedName>
    <definedName name="A126099914X_Data">#REF!</definedName>
    <definedName name="A126099914X_Latest">#REF!</definedName>
    <definedName name="A126099918J">#REF!,#REF!</definedName>
    <definedName name="A126099918J_Data">#REF!</definedName>
    <definedName name="A126099918J_Latest">#REF!</definedName>
    <definedName name="A126099922X">#REF!,#REF!</definedName>
    <definedName name="A126099922X_Data">#REF!</definedName>
    <definedName name="A126099922X_Latest">#REF!</definedName>
    <definedName name="A126099926J">#REF!,#REF!</definedName>
    <definedName name="A126099926J_Data">#REF!</definedName>
    <definedName name="A126099926J_Latest">#REF!</definedName>
    <definedName name="A126099930X">#REF!,#REF!</definedName>
    <definedName name="A126099930X_Data">#REF!</definedName>
    <definedName name="A126099930X_Latest">#REF!</definedName>
    <definedName name="A126099934J">#REF!,#REF!</definedName>
    <definedName name="A126099934J_Data">#REF!</definedName>
    <definedName name="A126099934J_Latest">#REF!</definedName>
    <definedName name="A126099938T">#REF!,#REF!</definedName>
    <definedName name="A126099938T_Data">#REF!</definedName>
    <definedName name="A126099938T_Latest">#REF!</definedName>
    <definedName name="A126099942J">#REF!,#REF!</definedName>
    <definedName name="A126099942J_Data">#REF!</definedName>
    <definedName name="A126099942J_Latest">#REF!</definedName>
    <definedName name="A126099946T">#REF!,#REF!</definedName>
    <definedName name="A126099946T_Data">#REF!</definedName>
    <definedName name="A126099946T_Latest">#REF!</definedName>
    <definedName name="A126099950J">#REF!,#REF!</definedName>
    <definedName name="A126099950J_Data">#REF!</definedName>
    <definedName name="A126099950J_Latest">#REF!</definedName>
    <definedName name="A126099954T">#REF!,#REF!</definedName>
    <definedName name="A126099954T_Data">#REF!</definedName>
    <definedName name="A126099954T_Latest">#REF!</definedName>
    <definedName name="A126099958A">#REF!,#REF!</definedName>
    <definedName name="A126099958A_Data">#REF!</definedName>
    <definedName name="A126099958A_Latest">#REF!</definedName>
    <definedName name="A126099962T">#REF!,#REF!</definedName>
    <definedName name="A126099962T_Data">#REF!</definedName>
    <definedName name="A126099962T_Latest">#REF!</definedName>
    <definedName name="A126099966A">#REF!,#REF!</definedName>
    <definedName name="A126099966A_Data">#REF!</definedName>
    <definedName name="A126099966A_Latest">#REF!</definedName>
    <definedName name="A126099970T">#REF!,#REF!</definedName>
    <definedName name="A126099970T_Data">#REF!</definedName>
    <definedName name="A126099970T_Latest">#REF!</definedName>
    <definedName name="A126099974A">#REF!,#REF!</definedName>
    <definedName name="A126099974A_Data">#REF!</definedName>
    <definedName name="A126099974A_Latest">#REF!</definedName>
    <definedName name="A126099978K">#REF!,#REF!</definedName>
    <definedName name="A126099978K_Data">#REF!</definedName>
    <definedName name="A126099978K_Latest">#REF!</definedName>
    <definedName name="A126099982A">#REF!,#REF!</definedName>
    <definedName name="A126099982A_Data">#REF!</definedName>
    <definedName name="A126099982A_Latest">#REF!</definedName>
    <definedName name="A126099986K">#REF!,#REF!</definedName>
    <definedName name="A126099986K_Data">#REF!</definedName>
    <definedName name="A126099986K_Latest">#REF!</definedName>
    <definedName name="A126099990A">#REF!,#REF!</definedName>
    <definedName name="A126099990A_Data">#REF!</definedName>
    <definedName name="A126099990A_Latest">#REF!</definedName>
    <definedName name="A126099994K">#REF!,#REF!</definedName>
    <definedName name="A126099994K_Data">#REF!</definedName>
    <definedName name="A126099994K_Latest">#REF!</definedName>
    <definedName name="A126101118K">#REF!,#REF!</definedName>
    <definedName name="A126101118K_Data">#REF!</definedName>
    <definedName name="A126101118K_Latest">#REF!</definedName>
    <definedName name="A126101122A">#REF!,#REF!</definedName>
    <definedName name="A126101122A_Data">#REF!</definedName>
    <definedName name="A126101122A_Latest">#REF!</definedName>
    <definedName name="A126101126K">#REF!,#REF!</definedName>
    <definedName name="A126101126K_Data">#REF!</definedName>
    <definedName name="A126101126K_Latest">#REF!</definedName>
    <definedName name="A126101130A">#REF!,#REF!</definedName>
    <definedName name="A126101130A_Data">#REF!</definedName>
    <definedName name="A126101130A_Latest">#REF!</definedName>
    <definedName name="A126101134K">#REF!,#REF!</definedName>
    <definedName name="A126101134K_Data">#REF!</definedName>
    <definedName name="A126101134K_Latest">#REF!</definedName>
    <definedName name="A126101138V">#REF!,#REF!</definedName>
    <definedName name="A126101138V_Data">#REF!</definedName>
    <definedName name="A126101138V_Latest">#REF!</definedName>
    <definedName name="A126101142K">#REF!,#REF!</definedName>
    <definedName name="A126101142K_Data">#REF!</definedName>
    <definedName name="A126101142K_Latest">#REF!</definedName>
    <definedName name="A126101146V">#REF!,#REF!</definedName>
    <definedName name="A126101146V_Data">#REF!</definedName>
    <definedName name="A126101146V_Latest">#REF!</definedName>
    <definedName name="A126101150K">#REF!,#REF!</definedName>
    <definedName name="A126101150K_Data">#REF!</definedName>
    <definedName name="A126101150K_Latest">#REF!</definedName>
    <definedName name="A126101154V">#REF!,#REF!</definedName>
    <definedName name="A126101154V_Data">#REF!</definedName>
    <definedName name="A126101154V_Latest">#REF!</definedName>
    <definedName name="A126101158C">#REF!,#REF!</definedName>
    <definedName name="A126101158C_Data">#REF!</definedName>
    <definedName name="A126101158C_Latest">#REF!</definedName>
    <definedName name="A126101162V">#REF!,#REF!</definedName>
    <definedName name="A126101162V_Data">#REF!</definedName>
    <definedName name="A126101162V_Latest">#REF!</definedName>
    <definedName name="A126101166C">#REF!,#REF!</definedName>
    <definedName name="A126101166C_Data">#REF!</definedName>
    <definedName name="A126101166C_Latest">#REF!</definedName>
    <definedName name="A126101170V">#REF!,#REF!</definedName>
    <definedName name="A126101170V_Data">#REF!</definedName>
    <definedName name="A126101170V_Latest">#REF!</definedName>
    <definedName name="A126101174C">#REF!,#REF!</definedName>
    <definedName name="A126101174C_Data">#REF!</definedName>
    <definedName name="A126101174C_Latest">#REF!</definedName>
    <definedName name="A126101178L">#REF!,#REF!</definedName>
    <definedName name="A126101178L_Data">#REF!</definedName>
    <definedName name="A126101178L_Latest">#REF!</definedName>
    <definedName name="A126101182C">#REF!,#REF!</definedName>
    <definedName name="A126101182C_Data">#REF!</definedName>
    <definedName name="A126101182C_Latest">#REF!</definedName>
    <definedName name="A126101186L">#REF!,#REF!</definedName>
    <definedName name="A126101186L_Data">#REF!</definedName>
    <definedName name="A126101186L_Latest">#REF!</definedName>
    <definedName name="A126101190C">#REF!,#REF!</definedName>
    <definedName name="A126101190C_Data">#REF!</definedName>
    <definedName name="A126101190C_Latest">#REF!</definedName>
    <definedName name="A126101194L">#REF!,#REF!</definedName>
    <definedName name="A126101194L_Data">#REF!</definedName>
    <definedName name="A126101194L_Latest">#REF!</definedName>
    <definedName name="A126101198W">#REF!,#REF!</definedName>
    <definedName name="A126101198W_Data">#REF!</definedName>
    <definedName name="A126101198W_Latest">#REF!</definedName>
    <definedName name="A126101202A">#REF!,#REF!</definedName>
    <definedName name="A126101202A_Data">#REF!</definedName>
    <definedName name="A126101202A_Latest">#REF!</definedName>
    <definedName name="A126101206K">#REF!,#REF!</definedName>
    <definedName name="A126101206K_Data">#REF!</definedName>
    <definedName name="A126101206K_Latest">#REF!</definedName>
    <definedName name="A126101210A">#REF!,#REF!</definedName>
    <definedName name="A126101210A_Data">#REF!</definedName>
    <definedName name="A126101210A_Latest">#REF!</definedName>
    <definedName name="A126101214K">#REF!,#REF!</definedName>
    <definedName name="A126101214K_Data">#REF!</definedName>
    <definedName name="A126101214K_Latest">#REF!</definedName>
    <definedName name="A126101218V">#REF!,#REF!</definedName>
    <definedName name="A126101218V_Data">#REF!</definedName>
    <definedName name="A126101218V_Latest">#REF!</definedName>
    <definedName name="A126101222K">#REF!,#REF!</definedName>
    <definedName name="A126101222K_Data">#REF!</definedName>
    <definedName name="A126101222K_Latest">#REF!</definedName>
    <definedName name="A126101226V">#REF!,#REF!</definedName>
    <definedName name="A126101226V_Data">#REF!</definedName>
    <definedName name="A126101226V_Latest">#REF!</definedName>
    <definedName name="A126101230K">#REF!,#REF!</definedName>
    <definedName name="A126101230K_Data">#REF!</definedName>
    <definedName name="A126101230K_Latest">#REF!</definedName>
    <definedName name="A126101234V">#REF!,#REF!</definedName>
    <definedName name="A126101234V_Data">#REF!</definedName>
    <definedName name="A126101234V_Latest">#REF!</definedName>
    <definedName name="A126101238C">#REF!,#REF!</definedName>
    <definedName name="A126101238C_Data">#REF!</definedName>
    <definedName name="A126101238C_Latest">#REF!</definedName>
    <definedName name="A126101242V">#REF!,#REF!</definedName>
    <definedName name="A126101242V_Data">#REF!</definedName>
    <definedName name="A126101242V_Latest">#REF!</definedName>
    <definedName name="A126101246C">#REF!,#REF!</definedName>
    <definedName name="A126101246C_Data">#REF!</definedName>
    <definedName name="A126101246C_Latest">#REF!</definedName>
    <definedName name="A126101250V">#REF!,#REF!</definedName>
    <definedName name="A126101250V_Data">#REF!</definedName>
    <definedName name="A126101250V_Latest">#REF!</definedName>
    <definedName name="A126101254C">#REF!,#REF!</definedName>
    <definedName name="A126101254C_Data">#REF!</definedName>
    <definedName name="A126101254C_Latest">#REF!</definedName>
    <definedName name="A126102378X">#REF!,#REF!</definedName>
    <definedName name="A126102378X_Data">#REF!</definedName>
    <definedName name="A126102378X_Latest">#REF!</definedName>
    <definedName name="A126102382R">#REF!,#REF!</definedName>
    <definedName name="A126102382R_Data">#REF!</definedName>
    <definedName name="A126102382R_Latest">#REF!</definedName>
    <definedName name="A126102386X">#REF!,#REF!</definedName>
    <definedName name="A126102386X_Data">#REF!</definedName>
    <definedName name="A126102386X_Latest">#REF!</definedName>
    <definedName name="A126102390R">#REF!,#REF!</definedName>
    <definedName name="A126102390R_Data">#REF!</definedName>
    <definedName name="A126102390R_Latest">#REF!</definedName>
    <definedName name="A126102394X">#REF!,#REF!</definedName>
    <definedName name="A126102394X_Data">#REF!</definedName>
    <definedName name="A126102394X_Latest">#REF!</definedName>
    <definedName name="A126102398J">#REF!,#REF!</definedName>
    <definedName name="A126102398J_Data">#REF!</definedName>
    <definedName name="A126102398J_Latest">#REF!</definedName>
    <definedName name="A126102402L">#REF!,#REF!</definedName>
    <definedName name="A126102402L_Data">#REF!</definedName>
    <definedName name="A126102402L_Latest">#REF!</definedName>
    <definedName name="A126102406W">#REF!,#REF!</definedName>
    <definedName name="A126102406W_Data">#REF!</definedName>
    <definedName name="A126102406W_Latest">#REF!</definedName>
    <definedName name="A126102410L">#REF!,#REF!</definedName>
    <definedName name="A126102410L_Data">#REF!</definedName>
    <definedName name="A126102410L_Latest">#REF!</definedName>
    <definedName name="A126102414W">#REF!,#REF!</definedName>
    <definedName name="A126102414W_Data">#REF!</definedName>
    <definedName name="A126102414W_Latest">#REF!</definedName>
    <definedName name="A126102418F">#REF!,#REF!</definedName>
    <definedName name="A126102418F_Data">#REF!</definedName>
    <definedName name="A126102418F_Latest">#REF!</definedName>
    <definedName name="A126102422W">#REF!,#REF!</definedName>
    <definedName name="A126102422W_Data">#REF!</definedName>
    <definedName name="A126102422W_Latest">#REF!</definedName>
    <definedName name="A126102426F">#REF!,#REF!</definedName>
    <definedName name="A126102426F_Data">#REF!</definedName>
    <definedName name="A126102426F_Latest">#REF!</definedName>
    <definedName name="A126102430W">#REF!,#REF!</definedName>
    <definedName name="A126102430W_Data">#REF!</definedName>
    <definedName name="A126102430W_Latest">#REF!</definedName>
    <definedName name="A126102434F">#REF!,#REF!</definedName>
    <definedName name="A126102434F_Data">#REF!</definedName>
    <definedName name="A126102434F_Latest">#REF!</definedName>
    <definedName name="A126102438R">#REF!,#REF!</definedName>
    <definedName name="A126102438R_Data">#REF!</definedName>
    <definedName name="A126102438R_Latest">#REF!</definedName>
    <definedName name="A126102442F">#REF!,#REF!</definedName>
    <definedName name="A126102442F_Data">#REF!</definedName>
    <definedName name="A126102442F_Latest">#REF!</definedName>
    <definedName name="A126102446R">#REF!,#REF!</definedName>
    <definedName name="A126102446R_Data">#REF!</definedName>
    <definedName name="A126102446R_Latest">#REF!</definedName>
    <definedName name="A126102450F">#REF!,#REF!</definedName>
    <definedName name="A126102450F_Data">#REF!</definedName>
    <definedName name="A126102450F_Latest">#REF!</definedName>
    <definedName name="A126102454R">#REF!,#REF!</definedName>
    <definedName name="A126102454R_Data">#REF!</definedName>
    <definedName name="A126102454R_Latest">#REF!</definedName>
    <definedName name="A126102458X">#REF!,#REF!</definedName>
    <definedName name="A126102458X_Data">#REF!</definedName>
    <definedName name="A126102458X_Latest">#REF!</definedName>
    <definedName name="A126102462R">#REF!,#REF!</definedName>
    <definedName name="A126102462R_Data">#REF!</definedName>
    <definedName name="A126102462R_Latest">#REF!</definedName>
    <definedName name="A126102466X">#REF!,#REF!</definedName>
    <definedName name="A126102466X_Data">#REF!</definedName>
    <definedName name="A126102466X_Latest">#REF!</definedName>
    <definedName name="A126102470R">#REF!,#REF!</definedName>
    <definedName name="A126102470R_Data">#REF!</definedName>
    <definedName name="A126102470R_Latest">#REF!</definedName>
    <definedName name="A126102474X">#REF!,#REF!</definedName>
    <definedName name="A126102474X_Data">#REF!</definedName>
    <definedName name="A126102474X_Latest">#REF!</definedName>
    <definedName name="A126102478J">#REF!,#REF!</definedName>
    <definedName name="A126102478J_Data">#REF!</definedName>
    <definedName name="A126102478J_Latest">#REF!</definedName>
    <definedName name="A126102482X">#REF!,#REF!</definedName>
    <definedName name="A126102482X_Data">#REF!</definedName>
    <definedName name="A126102482X_Latest">#REF!</definedName>
    <definedName name="A126102486J">#REF!,#REF!</definedName>
    <definedName name="A126102486J_Data">#REF!</definedName>
    <definedName name="A126102486J_Latest">#REF!</definedName>
    <definedName name="A126102490X">#REF!,#REF!</definedName>
    <definedName name="A126102490X_Data">#REF!</definedName>
    <definedName name="A126102490X_Latest">#REF!</definedName>
    <definedName name="A126102494J">#REF!,#REF!</definedName>
    <definedName name="A126102494J_Data">#REF!</definedName>
    <definedName name="A126102494J_Latest">#REF!</definedName>
    <definedName name="A126102498T">#REF!,#REF!</definedName>
    <definedName name="A126102498T_Data">#REF!</definedName>
    <definedName name="A126102498T_Latest">#REF!</definedName>
    <definedName name="A126102502W">#REF!,#REF!</definedName>
    <definedName name="A126102502W_Data">#REF!</definedName>
    <definedName name="A126102502W_Latest">#REF!</definedName>
    <definedName name="A126102506F">#REF!,#REF!</definedName>
    <definedName name="A126102506F_Data">#REF!</definedName>
    <definedName name="A126102506F_Latest">#REF!</definedName>
    <definedName name="A126102510W">#REF!,#REF!</definedName>
    <definedName name="A126102510W_Data">#REF!</definedName>
    <definedName name="A126102510W_Latest">#REF!</definedName>
    <definedName name="A126102514F">#REF!,#REF!</definedName>
    <definedName name="A126102514F_Data">#REF!</definedName>
    <definedName name="A126102514F_Latest">#REF!</definedName>
    <definedName name="A126102518R">#REF!,#REF!</definedName>
    <definedName name="A126102518R_Data">#REF!</definedName>
    <definedName name="A126102518R_Latest">#REF!</definedName>
    <definedName name="A126102522F">#REF!,#REF!</definedName>
    <definedName name="A126102522F_Data">#REF!</definedName>
    <definedName name="A126102522F_Latest">#REF!</definedName>
    <definedName name="A126102526R">#REF!,#REF!</definedName>
    <definedName name="A126102526R_Data">#REF!</definedName>
    <definedName name="A126102526R_Latest">#REF!</definedName>
    <definedName name="A126102530F">#REF!,#REF!</definedName>
    <definedName name="A126102530F_Data">#REF!</definedName>
    <definedName name="A126102530F_Latest">#REF!</definedName>
    <definedName name="A126102534R">#REF!,#REF!</definedName>
    <definedName name="A126102534R_Data">#REF!</definedName>
    <definedName name="A126102534R_Latest">#REF!</definedName>
    <definedName name="A126102538X">#REF!,#REF!</definedName>
    <definedName name="A126102538X_Data">#REF!</definedName>
    <definedName name="A126102538X_Latest">#REF!</definedName>
    <definedName name="A126102542R">#REF!,#REF!</definedName>
    <definedName name="A126102542R_Data">#REF!</definedName>
    <definedName name="A126102542R_Latest">#REF!</definedName>
    <definedName name="A126102546X">#REF!,#REF!</definedName>
    <definedName name="A126102546X_Data">#REF!</definedName>
    <definedName name="A126102546X_Latest">#REF!</definedName>
    <definedName name="A126102550R">#REF!,#REF!</definedName>
    <definedName name="A126102550R_Data">#REF!</definedName>
    <definedName name="A126102550R_Latest">#REF!</definedName>
    <definedName name="A126102554X">#REF!,#REF!</definedName>
    <definedName name="A126102554X_Data">#REF!</definedName>
    <definedName name="A126102554X_Latest">#REF!</definedName>
    <definedName name="A126102558J">#REF!,#REF!</definedName>
    <definedName name="A126102558J_Data">#REF!</definedName>
    <definedName name="A126102558J_Latest">#REF!</definedName>
    <definedName name="A126102562X">#REF!,#REF!</definedName>
    <definedName name="A126102562X_Data">#REF!</definedName>
    <definedName name="A126102562X_Latest">#REF!</definedName>
    <definedName name="A126102566J">#REF!,#REF!</definedName>
    <definedName name="A126102566J_Data">#REF!</definedName>
    <definedName name="A126102566J_Latest">#REF!</definedName>
    <definedName name="A126102570X">#REF!,#REF!</definedName>
    <definedName name="A126102570X_Data">#REF!</definedName>
    <definedName name="A126102570X_Latest">#REF!</definedName>
    <definedName name="A126102574J">#REF!,#REF!</definedName>
    <definedName name="A126102574J_Data">#REF!</definedName>
    <definedName name="A126102574J_Latest">#REF!</definedName>
    <definedName name="A126102578T">#REF!,#REF!</definedName>
    <definedName name="A126102578T_Data">#REF!</definedName>
    <definedName name="A126102578T_Latest">#REF!</definedName>
    <definedName name="A126102582J">#REF!,#REF!</definedName>
    <definedName name="A126102582J_Data">#REF!</definedName>
    <definedName name="A126102582J_Latest">#REF!</definedName>
    <definedName name="A126102586T">#REF!,#REF!</definedName>
    <definedName name="A126102586T_Data">#REF!</definedName>
    <definedName name="A126102586T_Latest">#REF!</definedName>
    <definedName name="A126102590J">#REF!,#REF!</definedName>
    <definedName name="A126102590J_Data">#REF!</definedName>
    <definedName name="A126102590J_Latest">#REF!</definedName>
    <definedName name="A126102594T">#REF!,#REF!</definedName>
    <definedName name="A126102594T_Data">#REF!</definedName>
    <definedName name="A126102594T_Latest">#REF!</definedName>
    <definedName name="A126102598A">#REF!,#REF!</definedName>
    <definedName name="A126102598A_Data">#REF!</definedName>
    <definedName name="A126102598A_Latest">#REF!</definedName>
    <definedName name="A126102602F">#REF!,#REF!</definedName>
    <definedName name="A126102602F_Data">#REF!</definedName>
    <definedName name="A126102602F_Latest">#REF!</definedName>
    <definedName name="A126102606R">#REF!,#REF!</definedName>
    <definedName name="A126102606R_Data">#REF!</definedName>
    <definedName name="A126102606R_Latest">#REF!</definedName>
    <definedName name="A126102610F">#REF!,#REF!</definedName>
    <definedName name="A126102610F_Data">#REF!</definedName>
    <definedName name="A126102610F_Latest">#REF!</definedName>
    <definedName name="A126102614R">#REF!,#REF!</definedName>
    <definedName name="A126102614R_Data">#REF!</definedName>
    <definedName name="A126102614R_Latest">#REF!</definedName>
    <definedName name="A126102618X">#REF!,#REF!</definedName>
    <definedName name="A126102618X_Data">#REF!</definedName>
    <definedName name="A126102618X_Latest">#REF!</definedName>
    <definedName name="A126102622R">#REF!,#REF!</definedName>
    <definedName name="A126102622R_Data">#REF!</definedName>
    <definedName name="A126102622R_Latest">#REF!</definedName>
    <definedName name="A126102626X">#REF!,#REF!</definedName>
    <definedName name="A126102626X_Data">#REF!</definedName>
    <definedName name="A126102626X_Latest">#REF!</definedName>
    <definedName name="A126102630R">#REF!,#REF!</definedName>
    <definedName name="A126102630R_Data">#REF!</definedName>
    <definedName name="A126102630R_Latest">#REF!</definedName>
    <definedName name="A126102634X">#REF!,#REF!</definedName>
    <definedName name="A126102634X_Data">#REF!</definedName>
    <definedName name="A126102634X_Latest">#REF!</definedName>
    <definedName name="A126102638J">#REF!,#REF!</definedName>
    <definedName name="A126102638J_Data">#REF!</definedName>
    <definedName name="A126102638J_Latest">#REF!</definedName>
    <definedName name="A126102642X">#REF!,#REF!</definedName>
    <definedName name="A126102642X_Data">#REF!</definedName>
    <definedName name="A126102642X_Latest">#REF!</definedName>
    <definedName name="A126102646J">#REF!,#REF!</definedName>
    <definedName name="A126102646J_Data">#REF!</definedName>
    <definedName name="A126102646J_Latest">#REF!</definedName>
    <definedName name="A126102650X">#REF!,#REF!</definedName>
    <definedName name="A126102650X_Data">#REF!</definedName>
    <definedName name="A126102650X_Latest">#REF!</definedName>
    <definedName name="A126102654J">#REF!,#REF!</definedName>
    <definedName name="A126102654J_Data">#REF!</definedName>
    <definedName name="A126102654J_Latest">#REF!</definedName>
    <definedName name="A126102658T">#REF!,#REF!</definedName>
    <definedName name="A126102658T_Data">#REF!</definedName>
    <definedName name="A126102658T_Latest">#REF!</definedName>
    <definedName name="A126102662J">#REF!,#REF!</definedName>
    <definedName name="A126102662J_Data">#REF!</definedName>
    <definedName name="A126102662J_Latest">#REF!</definedName>
    <definedName name="A126102666T">#REF!,#REF!</definedName>
    <definedName name="A126102666T_Data">#REF!</definedName>
    <definedName name="A126102666T_Latest">#REF!</definedName>
    <definedName name="A126102670J">#REF!,#REF!</definedName>
    <definedName name="A126102670J_Data">#REF!</definedName>
    <definedName name="A126102670J_Latest">#REF!</definedName>
    <definedName name="A126102674T">#REF!,#REF!</definedName>
    <definedName name="A126102674T_Data">#REF!</definedName>
    <definedName name="A126102674T_Latest">#REF!</definedName>
    <definedName name="A126102678A">#REF!,#REF!</definedName>
    <definedName name="A126102678A_Data">#REF!</definedName>
    <definedName name="A126102678A_Latest">#REF!</definedName>
    <definedName name="A126102682T">#REF!,#REF!</definedName>
    <definedName name="A126102682T_Data">#REF!</definedName>
    <definedName name="A126102682T_Latest">#REF!</definedName>
    <definedName name="A126102686A">#REF!,#REF!</definedName>
    <definedName name="A126102686A_Data">#REF!</definedName>
    <definedName name="A126102686A_Latest">#REF!</definedName>
    <definedName name="A126102690T">#REF!,#REF!</definedName>
    <definedName name="A126102690T_Data">#REF!</definedName>
    <definedName name="A126102690T_Latest">#REF!</definedName>
    <definedName name="A126102694A">#REF!,#REF!</definedName>
    <definedName name="A126102694A_Data">#REF!</definedName>
    <definedName name="A126102694A_Latest">#REF!</definedName>
    <definedName name="A126102698K">#REF!,#REF!</definedName>
    <definedName name="A126102698K_Data">#REF!</definedName>
    <definedName name="A126102698K_Latest">#REF!</definedName>
    <definedName name="A126102702R">#REF!,#REF!</definedName>
    <definedName name="A126102702R_Data">#REF!</definedName>
    <definedName name="A126102702R_Latest">#REF!</definedName>
    <definedName name="A126102706X">#REF!,#REF!</definedName>
    <definedName name="A126102706X_Data">#REF!</definedName>
    <definedName name="A126102706X_Latest">#REF!</definedName>
    <definedName name="A126102710R">#REF!,#REF!</definedName>
    <definedName name="A126102710R_Data">#REF!</definedName>
    <definedName name="A126102710R_Latest">#REF!</definedName>
    <definedName name="A126102714X">#REF!,#REF!</definedName>
    <definedName name="A126102714X_Data">#REF!</definedName>
    <definedName name="A126102714X_Latest">#REF!</definedName>
    <definedName name="A126102718J">#REF!,#REF!</definedName>
    <definedName name="A126102718J_Data">#REF!</definedName>
    <definedName name="A126102718J_Latest">#REF!</definedName>
    <definedName name="A126102722X">#REF!,#REF!</definedName>
    <definedName name="A126102722X_Data">#REF!</definedName>
    <definedName name="A126102722X_Latest">#REF!</definedName>
    <definedName name="A126102726J">#REF!,#REF!</definedName>
    <definedName name="A126102726J_Data">#REF!</definedName>
    <definedName name="A126102726J_Latest">#REF!</definedName>
    <definedName name="A126102730X">#REF!,#REF!</definedName>
    <definedName name="A126102730X_Data">#REF!</definedName>
    <definedName name="A126102730X_Latest">#REF!</definedName>
    <definedName name="A126102734J">#REF!,#REF!</definedName>
    <definedName name="A126102734J_Data">#REF!</definedName>
    <definedName name="A126102734J_Latest">#REF!</definedName>
    <definedName name="A126102738T">#REF!,#REF!</definedName>
    <definedName name="A126102738T_Data">#REF!</definedName>
    <definedName name="A126102738T_Latest">#REF!</definedName>
    <definedName name="A126102742J">#REF!,#REF!</definedName>
    <definedName name="A126102742J_Data">#REF!</definedName>
    <definedName name="A126102742J_Latest">#REF!</definedName>
    <definedName name="A126102746T">#REF!,#REF!</definedName>
    <definedName name="A126102746T_Data">#REF!</definedName>
    <definedName name="A126102746T_Latest">#REF!</definedName>
    <definedName name="A126102750J">#REF!,#REF!</definedName>
    <definedName name="A126102750J_Data">#REF!</definedName>
    <definedName name="A126102750J_Latest">#REF!</definedName>
    <definedName name="A126102754T">#REF!,#REF!</definedName>
    <definedName name="A126102754T_Data">#REF!</definedName>
    <definedName name="A126102754T_Latest">#REF!</definedName>
    <definedName name="A126102758A">#REF!,#REF!</definedName>
    <definedName name="A126102758A_Data">#REF!</definedName>
    <definedName name="A126102758A_Latest">#REF!</definedName>
    <definedName name="A126102762T">#REF!,#REF!</definedName>
    <definedName name="A126102762T_Data">#REF!</definedName>
    <definedName name="A126102762T_Latest">#REF!</definedName>
    <definedName name="A126102766A">#REF!,#REF!</definedName>
    <definedName name="A126102766A_Data">#REF!</definedName>
    <definedName name="A126102766A_Latest">#REF!</definedName>
    <definedName name="A126102770T">#REF!,#REF!</definedName>
    <definedName name="A126102770T_Data">#REF!</definedName>
    <definedName name="A126102770T_Latest">#REF!</definedName>
    <definedName name="A126102774A">#REF!,#REF!</definedName>
    <definedName name="A126102774A_Data">#REF!</definedName>
    <definedName name="A126102774A_Latest">#REF!</definedName>
    <definedName name="A126102778K">#REF!,#REF!</definedName>
    <definedName name="A126102778K_Data">#REF!</definedName>
    <definedName name="A126102778K_Latest">#REF!</definedName>
    <definedName name="A126102782A">#REF!,#REF!</definedName>
    <definedName name="A126102782A_Data">#REF!</definedName>
    <definedName name="A126102782A_Latest">#REF!</definedName>
    <definedName name="A126102786K">#REF!,#REF!</definedName>
    <definedName name="A126102786K_Data">#REF!</definedName>
    <definedName name="A126102786K_Latest">#REF!</definedName>
    <definedName name="A126102790A">#REF!,#REF!</definedName>
    <definedName name="A126102790A_Data">#REF!</definedName>
    <definedName name="A126102790A_Latest">#REF!</definedName>
    <definedName name="A126102794K">#REF!,#REF!</definedName>
    <definedName name="A126102794K_Data">#REF!</definedName>
    <definedName name="A126102794K_Latest">#REF!</definedName>
    <definedName name="A126102798V">#REF!,#REF!</definedName>
    <definedName name="A126102798V_Data">#REF!</definedName>
    <definedName name="A126102798V_Latest">#REF!</definedName>
    <definedName name="A126102802X">#REF!,#REF!</definedName>
    <definedName name="A126102802X_Data">#REF!</definedName>
    <definedName name="A126102802X_Latest">#REF!</definedName>
    <definedName name="A126102806J">#REF!,#REF!</definedName>
    <definedName name="A126102806J_Data">#REF!</definedName>
    <definedName name="A126102806J_Latest">#REF!</definedName>
    <definedName name="A126102810X">#REF!,#REF!</definedName>
    <definedName name="A126102810X_Data">#REF!</definedName>
    <definedName name="A126102810X_Latest">#REF!</definedName>
    <definedName name="A126102814J">#REF!,#REF!</definedName>
    <definedName name="A126102814J_Data">#REF!</definedName>
    <definedName name="A126102814J_Latest">#REF!</definedName>
    <definedName name="A126102818T">#REF!,#REF!</definedName>
    <definedName name="A126102818T_Data">#REF!</definedName>
    <definedName name="A126102818T_Latest">#REF!</definedName>
    <definedName name="A126102822J">#REF!,#REF!</definedName>
    <definedName name="A126102822J_Data">#REF!</definedName>
    <definedName name="A126102822J_Latest">#REF!</definedName>
    <definedName name="A126102826T">#REF!,#REF!</definedName>
    <definedName name="A126102826T_Data">#REF!</definedName>
    <definedName name="A126102826T_Latest">#REF!</definedName>
    <definedName name="A126102830J">#REF!,#REF!</definedName>
    <definedName name="A126102830J_Data">#REF!</definedName>
    <definedName name="A126102830J_Latest">#REF!</definedName>
    <definedName name="A126102834T">#REF!,#REF!</definedName>
    <definedName name="A126102834T_Data">#REF!</definedName>
    <definedName name="A126102834T_Latest">#REF!</definedName>
    <definedName name="A126102838A">#REF!,#REF!</definedName>
    <definedName name="A126102838A_Data">#REF!</definedName>
    <definedName name="A126102838A_Latest">#REF!</definedName>
    <definedName name="A126102842T">#REF!,#REF!</definedName>
    <definedName name="A126102842T_Data">#REF!</definedName>
    <definedName name="A126102842T_Latest">#REF!</definedName>
    <definedName name="A126102846A">#REF!,#REF!</definedName>
    <definedName name="A126102846A_Data">#REF!</definedName>
    <definedName name="A126102846A_Latest">#REF!</definedName>
    <definedName name="A126102850T">#REF!,#REF!</definedName>
    <definedName name="A126102850T_Data">#REF!</definedName>
    <definedName name="A126102850T_Latest">#REF!</definedName>
    <definedName name="A126102854A">#REF!,#REF!</definedName>
    <definedName name="A126102854A_Data">#REF!</definedName>
    <definedName name="A126102854A_Latest">#REF!</definedName>
    <definedName name="A126102858K">#REF!,#REF!</definedName>
    <definedName name="A126102858K_Data">#REF!</definedName>
    <definedName name="A126102858K_Latest">#REF!</definedName>
    <definedName name="A126102862A">#REF!,#REF!</definedName>
    <definedName name="A126102862A_Data">#REF!</definedName>
    <definedName name="A126102862A_Latest">#REF!</definedName>
    <definedName name="A126102866K">#REF!,#REF!</definedName>
    <definedName name="A126102866K_Data">#REF!</definedName>
    <definedName name="A126102866K_Latest">#REF!</definedName>
    <definedName name="A126102870A">#REF!,#REF!</definedName>
    <definedName name="A126102870A_Data">#REF!</definedName>
    <definedName name="A126102870A_Latest">#REF!</definedName>
    <definedName name="A126102874K">#REF!,#REF!</definedName>
    <definedName name="A126102874K_Data">#REF!</definedName>
    <definedName name="A126102874K_Latest">#REF!</definedName>
    <definedName name="A126102878V">#REF!,#REF!</definedName>
    <definedName name="A126102878V_Data">#REF!</definedName>
    <definedName name="A126102878V_Latest">#REF!</definedName>
    <definedName name="A126102882K">#REF!,#REF!</definedName>
    <definedName name="A126102882K_Data">#REF!</definedName>
    <definedName name="A126102882K_Latest">#REF!</definedName>
    <definedName name="A126102886V">#REF!,#REF!</definedName>
    <definedName name="A126102886V_Data">#REF!</definedName>
    <definedName name="A126102886V_Latest">#REF!</definedName>
    <definedName name="A126102890K">#REF!,#REF!</definedName>
    <definedName name="A126102890K_Data">#REF!</definedName>
    <definedName name="A126102890K_Latest">#REF!</definedName>
    <definedName name="A126102894V">#REF!,#REF!</definedName>
    <definedName name="A126102894V_Data">#REF!</definedName>
    <definedName name="A126102894V_Latest">#REF!</definedName>
    <definedName name="A126102898C">#REF!,#REF!</definedName>
    <definedName name="A126102898C_Data">#REF!</definedName>
    <definedName name="A126102898C_Latest">#REF!</definedName>
    <definedName name="A126102902J">#REF!,#REF!</definedName>
    <definedName name="A126102902J_Data">#REF!</definedName>
    <definedName name="A126102902J_Latest">#REF!</definedName>
    <definedName name="A126102906T">#REF!,#REF!</definedName>
    <definedName name="A126102906T_Data">#REF!</definedName>
    <definedName name="A126102906T_Latest">#REF!</definedName>
    <definedName name="A126102910J">#REF!,#REF!</definedName>
    <definedName name="A126102910J_Data">#REF!</definedName>
    <definedName name="A126102910J_Latest">#REF!</definedName>
    <definedName name="A126102914T">#REF!,#REF!</definedName>
    <definedName name="A126102914T_Data">#REF!</definedName>
    <definedName name="A126102914T_Latest">#REF!</definedName>
    <definedName name="A126102918A">#REF!,#REF!</definedName>
    <definedName name="A126102918A_Data">#REF!</definedName>
    <definedName name="A126102918A_Latest">#REF!</definedName>
    <definedName name="A126102922T">#REF!,#REF!</definedName>
    <definedName name="A126102922T_Data">#REF!</definedName>
    <definedName name="A126102922T_Latest">#REF!</definedName>
    <definedName name="A126102926A">#REF!,#REF!</definedName>
    <definedName name="A126102926A_Data">#REF!</definedName>
    <definedName name="A126102926A_Latest">#REF!</definedName>
    <definedName name="A126102930T">#REF!,#REF!</definedName>
    <definedName name="A126102930T_Data">#REF!</definedName>
    <definedName name="A126102930T_Latest">#REF!</definedName>
    <definedName name="A126102934A">#REF!,#REF!</definedName>
    <definedName name="A126102934A_Data">#REF!</definedName>
    <definedName name="A126102934A_Latest">#REF!</definedName>
    <definedName name="A126102938K">#REF!,#REF!</definedName>
    <definedName name="A126102938K_Data">#REF!</definedName>
    <definedName name="A126102938K_Latest">#REF!</definedName>
    <definedName name="A126102942A">#REF!,#REF!</definedName>
    <definedName name="A126102942A_Data">#REF!</definedName>
    <definedName name="A126102942A_Latest">#REF!</definedName>
    <definedName name="A126102946K">#REF!,#REF!</definedName>
    <definedName name="A126102946K_Data">#REF!</definedName>
    <definedName name="A126102946K_Latest">#REF!</definedName>
    <definedName name="A126102950A">#REF!,#REF!</definedName>
    <definedName name="A126102950A_Data">#REF!</definedName>
    <definedName name="A126102950A_Latest">#REF!</definedName>
    <definedName name="A126102954K">#REF!,#REF!</definedName>
    <definedName name="A126102954K_Data">#REF!</definedName>
    <definedName name="A126102954K_Latest">#REF!</definedName>
    <definedName name="A126102958V">#REF!,#REF!</definedName>
    <definedName name="A126102958V_Data">#REF!</definedName>
    <definedName name="A126102958V_Latest">#REF!</definedName>
    <definedName name="A126102962K">#REF!,#REF!</definedName>
    <definedName name="A126102962K_Data">#REF!</definedName>
    <definedName name="A126102962K_Latest">#REF!</definedName>
    <definedName name="A126102966V">#REF!,#REF!</definedName>
    <definedName name="A126102966V_Data">#REF!</definedName>
    <definedName name="A126102966V_Latest">#REF!</definedName>
    <definedName name="A126102970K">#REF!,#REF!</definedName>
    <definedName name="A126102970K_Data">#REF!</definedName>
    <definedName name="A126102970K_Latest">#REF!</definedName>
    <definedName name="A126102974V">#REF!,#REF!</definedName>
    <definedName name="A126102974V_Data">#REF!</definedName>
    <definedName name="A126102974V_Latest">#REF!</definedName>
    <definedName name="A126102978C">#REF!,#REF!</definedName>
    <definedName name="A126102978C_Data">#REF!</definedName>
    <definedName name="A126102978C_Latest">#REF!</definedName>
    <definedName name="A126102982V">#REF!,#REF!</definedName>
    <definedName name="A126102982V_Data">#REF!</definedName>
    <definedName name="A126102982V_Latest">#REF!</definedName>
    <definedName name="A126102986C">#REF!,#REF!</definedName>
    <definedName name="A126102986C_Data">#REF!</definedName>
    <definedName name="A126102986C_Latest">#REF!</definedName>
    <definedName name="A126102990V">#REF!,#REF!</definedName>
    <definedName name="A126102990V_Data">#REF!</definedName>
    <definedName name="A126102990V_Latest">#REF!</definedName>
    <definedName name="A126102994C">#REF!,#REF!</definedName>
    <definedName name="A126102994C_Data">#REF!</definedName>
    <definedName name="A126102994C_Latest">#REF!</definedName>
    <definedName name="A126102998L">#REF!,#REF!</definedName>
    <definedName name="A126102998L_Data">#REF!</definedName>
    <definedName name="A126102998L_Latest">#REF!</definedName>
    <definedName name="A126103002V">#REF!,#REF!</definedName>
    <definedName name="A126103002V_Data">#REF!</definedName>
    <definedName name="A126103002V_Latest">#REF!</definedName>
    <definedName name="A126103006C">#REF!,#REF!</definedName>
    <definedName name="A126103006C_Data">#REF!</definedName>
    <definedName name="A126103006C_Latest">#REF!</definedName>
    <definedName name="A126103010V">#REF!,#REF!</definedName>
    <definedName name="A126103010V_Data">#REF!</definedName>
    <definedName name="A126103010V_Latest">#REF!</definedName>
    <definedName name="A126103014C">#REF!,#REF!</definedName>
    <definedName name="A126103014C_Data">#REF!</definedName>
    <definedName name="A126103014C_Latest">#REF!</definedName>
    <definedName name="A126103018L">#REF!,#REF!</definedName>
    <definedName name="A126103018L_Data">#REF!</definedName>
    <definedName name="A126103018L_Latest">#REF!</definedName>
    <definedName name="A126103022C">#REF!,#REF!</definedName>
    <definedName name="A126103022C_Data">#REF!</definedName>
    <definedName name="A126103022C_Latest">#REF!</definedName>
    <definedName name="A126103026L">#REF!,#REF!</definedName>
    <definedName name="A126103026L_Data">#REF!</definedName>
    <definedName name="A126103026L_Latest">#REF!</definedName>
    <definedName name="A126103030C">#REF!,#REF!</definedName>
    <definedName name="A126103030C_Data">#REF!</definedName>
    <definedName name="A126103030C_Latest">#REF!</definedName>
    <definedName name="A126103034L">#REF!,#REF!</definedName>
    <definedName name="A126103034L_Data">#REF!</definedName>
    <definedName name="A126103034L_Latest">#REF!</definedName>
    <definedName name="A126103038W">#REF!,#REF!</definedName>
    <definedName name="A126103038W_Data">#REF!</definedName>
    <definedName name="A126103038W_Latest">#REF!</definedName>
    <definedName name="A126103042L">#REF!,#REF!</definedName>
    <definedName name="A126103042L_Data">#REF!</definedName>
    <definedName name="A126103042L_Latest">#REF!</definedName>
    <definedName name="A126103046W">#REF!,#REF!</definedName>
    <definedName name="A126103046W_Data">#REF!</definedName>
    <definedName name="A126103046W_Latest">#REF!</definedName>
    <definedName name="A126103050L">#REF!,#REF!</definedName>
    <definedName name="A126103050L_Data">#REF!</definedName>
    <definedName name="A126103050L_Latest">#REF!</definedName>
    <definedName name="A126103054W">#REF!,#REF!</definedName>
    <definedName name="A126103054W_Data">#REF!</definedName>
    <definedName name="A126103054W_Latest">#REF!</definedName>
    <definedName name="A126103058F">#REF!,#REF!</definedName>
    <definedName name="A126103058F_Data">#REF!</definedName>
    <definedName name="A126103058F_Latest">#REF!</definedName>
    <definedName name="A126103062W">#REF!,#REF!</definedName>
    <definedName name="A126103062W_Data">#REF!</definedName>
    <definedName name="A126103062W_Latest">#REF!</definedName>
    <definedName name="A126103066F">#REF!,#REF!</definedName>
    <definedName name="A126103066F_Data">#REF!</definedName>
    <definedName name="A126103066F_Latest">#REF!</definedName>
    <definedName name="A126103070W">#REF!,#REF!</definedName>
    <definedName name="A126103070W_Data">#REF!</definedName>
    <definedName name="A126103070W_Latest">#REF!</definedName>
    <definedName name="A126103074F">#REF!,#REF!</definedName>
    <definedName name="A126103074F_Data">#REF!</definedName>
    <definedName name="A126103074F_Latest">#REF!</definedName>
    <definedName name="A126103078R">#REF!,#REF!</definedName>
    <definedName name="A126103078R_Data">#REF!</definedName>
    <definedName name="A126103078R_Latest">#REF!</definedName>
    <definedName name="A126103082F">#REF!,#REF!</definedName>
    <definedName name="A126103082F_Data">#REF!</definedName>
    <definedName name="A126103082F_Latest">#REF!</definedName>
    <definedName name="A126103086R">#REF!,#REF!</definedName>
    <definedName name="A126103086R_Data">#REF!</definedName>
    <definedName name="A126103086R_Latest">#REF!</definedName>
    <definedName name="A126103090F">#REF!,#REF!</definedName>
    <definedName name="A126103090F_Data">#REF!</definedName>
    <definedName name="A126103090F_Latest">#REF!</definedName>
    <definedName name="A126103094R">#REF!,#REF!</definedName>
    <definedName name="A126103094R_Data">#REF!</definedName>
    <definedName name="A126103094R_Latest">#REF!</definedName>
    <definedName name="A126103098X">#REF!,#REF!</definedName>
    <definedName name="A126103098X_Data">#REF!</definedName>
    <definedName name="A126103098X_Latest">#REF!</definedName>
    <definedName name="A126103102C">#REF!,#REF!</definedName>
    <definedName name="A126103102C_Data">#REF!</definedName>
    <definedName name="A126103102C_Latest">#REF!</definedName>
    <definedName name="A126103106L">#REF!,#REF!</definedName>
    <definedName name="A126103106L_Data">#REF!</definedName>
    <definedName name="A126103106L_Latest">#REF!</definedName>
    <definedName name="A126103110C">#REF!,#REF!</definedName>
    <definedName name="A126103110C_Data">#REF!</definedName>
    <definedName name="A126103110C_Latest">#REF!</definedName>
    <definedName name="A126103114L">#REF!,#REF!</definedName>
    <definedName name="A126103114L_Data">#REF!</definedName>
    <definedName name="A126103114L_Latest">#REF!</definedName>
    <definedName name="A126103118W">#REF!,#REF!</definedName>
    <definedName name="A126103118W_Data">#REF!</definedName>
    <definedName name="A126103118W_Latest">#REF!</definedName>
    <definedName name="A126103122L">#REF!,#REF!</definedName>
    <definedName name="A126103122L_Data">#REF!</definedName>
    <definedName name="A126103122L_Latest">#REF!</definedName>
    <definedName name="A126103126W">#REF!,#REF!</definedName>
    <definedName name="A126103126W_Data">#REF!</definedName>
    <definedName name="A126103126W_Latest">#REF!</definedName>
    <definedName name="A126103130L">#REF!,#REF!</definedName>
    <definedName name="A126103130L_Data">#REF!</definedName>
    <definedName name="A126103130L_Latest">#REF!</definedName>
    <definedName name="A126103134W">#REF!,#REF!</definedName>
    <definedName name="A126103134W_Data">#REF!</definedName>
    <definedName name="A126103134W_Latest">#REF!</definedName>
    <definedName name="A126103138F">#REF!,#REF!</definedName>
    <definedName name="A126103138F_Data">#REF!</definedName>
    <definedName name="A126103138F_Latest">#REF!</definedName>
    <definedName name="A126103142W">#REF!,#REF!</definedName>
    <definedName name="A126103142W_Data">#REF!</definedName>
    <definedName name="A126103142W_Latest">#REF!</definedName>
    <definedName name="A126103146F">#REF!,#REF!</definedName>
    <definedName name="A126103146F_Data">#REF!</definedName>
    <definedName name="A126103146F_Latest">#REF!</definedName>
    <definedName name="A126103150W">#REF!,#REF!</definedName>
    <definedName name="A126103150W_Data">#REF!</definedName>
    <definedName name="A126103150W_Latest">#REF!</definedName>
    <definedName name="A126103154F">#REF!,#REF!</definedName>
    <definedName name="A126103154F_Data">#REF!</definedName>
    <definedName name="A126103154F_Latest">#REF!</definedName>
    <definedName name="A126103158R">#REF!,#REF!</definedName>
    <definedName name="A126103158R_Data">#REF!</definedName>
    <definedName name="A126103158R_Latest">#REF!</definedName>
    <definedName name="A126103162F">#REF!,#REF!</definedName>
    <definedName name="A126103162F_Data">#REF!</definedName>
    <definedName name="A126103162F_Latest">#REF!</definedName>
    <definedName name="A126103166R">#REF!,#REF!</definedName>
    <definedName name="A126103166R_Data">#REF!</definedName>
    <definedName name="A126103166R_Latest">#REF!</definedName>
    <definedName name="A126103170F">#REF!,#REF!</definedName>
    <definedName name="A126103170F_Data">#REF!</definedName>
    <definedName name="A126103170F_Latest">#REF!</definedName>
    <definedName name="A126103174R">#REF!,#REF!</definedName>
    <definedName name="A126103174R_Data">#REF!</definedName>
    <definedName name="A126103174R_Latest">#REF!</definedName>
    <definedName name="A126103178X">#REF!,#REF!</definedName>
    <definedName name="A126103178X_Data">#REF!</definedName>
    <definedName name="A126103178X_Latest">#REF!</definedName>
    <definedName name="A126103182R">#REF!,#REF!</definedName>
    <definedName name="A126103182R_Data">#REF!</definedName>
    <definedName name="A126103182R_Latest">#REF!</definedName>
    <definedName name="A126103186X">#REF!,#REF!</definedName>
    <definedName name="A126103186X_Data">#REF!</definedName>
    <definedName name="A126103186X_Latest">#REF!</definedName>
    <definedName name="A126103190R">#REF!,#REF!</definedName>
    <definedName name="A126103190R_Data">#REF!</definedName>
    <definedName name="A126103190R_Latest">#REF!</definedName>
    <definedName name="A126103194X">#REF!,#REF!</definedName>
    <definedName name="A126103194X_Data">#REF!</definedName>
    <definedName name="A126103194X_Latest">#REF!</definedName>
    <definedName name="A126103198J">#REF!,#REF!</definedName>
    <definedName name="A126103198J_Data">#REF!</definedName>
    <definedName name="A126103198J_Latest">#REF!</definedName>
    <definedName name="A126103202L">#REF!,#REF!</definedName>
    <definedName name="A126103202L_Data">#REF!</definedName>
    <definedName name="A126103202L_Latest">#REF!</definedName>
    <definedName name="A126103206W">#REF!,#REF!</definedName>
    <definedName name="A126103206W_Data">#REF!</definedName>
    <definedName name="A126103206W_Latest">#REF!</definedName>
    <definedName name="A126103210L">#REF!,#REF!</definedName>
    <definedName name="A126103210L_Data">#REF!</definedName>
    <definedName name="A126103210L_Latest">#REF!</definedName>
    <definedName name="A126103214W">#REF!,#REF!</definedName>
    <definedName name="A126103214W_Data">#REF!</definedName>
    <definedName name="A126103214W_Latest">#REF!</definedName>
    <definedName name="A126103218F">#REF!,#REF!</definedName>
    <definedName name="A126103218F_Data">#REF!</definedName>
    <definedName name="A126103218F_Latest">#REF!</definedName>
    <definedName name="A126103222W">#REF!,#REF!</definedName>
    <definedName name="A126103222W_Data">#REF!</definedName>
    <definedName name="A126103222W_Latest">#REF!</definedName>
    <definedName name="A126103226F">#REF!,#REF!</definedName>
    <definedName name="A126103226F_Data">#REF!</definedName>
    <definedName name="A126103226F_Latest">#REF!</definedName>
    <definedName name="A126103230W">#REF!,#REF!</definedName>
    <definedName name="A126103230W_Data">#REF!</definedName>
    <definedName name="A126103230W_Latest">#REF!</definedName>
    <definedName name="A126103234F">#REF!,#REF!</definedName>
    <definedName name="A126103234F_Data">#REF!</definedName>
    <definedName name="A126103234F_Latest">#REF!</definedName>
    <definedName name="A126103238R">#REF!,#REF!</definedName>
    <definedName name="A126103238R_Data">#REF!</definedName>
    <definedName name="A126103238R_Latest">#REF!</definedName>
    <definedName name="A126103242F">#REF!,#REF!</definedName>
    <definedName name="A126103242F_Data">#REF!</definedName>
    <definedName name="A126103242F_Latest">#REF!</definedName>
    <definedName name="A126103246R">#REF!,#REF!</definedName>
    <definedName name="A126103246R_Data">#REF!</definedName>
    <definedName name="A126103246R_Latest">#REF!</definedName>
    <definedName name="A126103250F">#REF!,#REF!</definedName>
    <definedName name="A126103250F_Data">#REF!</definedName>
    <definedName name="A126103250F_Latest">#REF!</definedName>
    <definedName name="A126103254R">#REF!,#REF!</definedName>
    <definedName name="A126103254R_Data">#REF!</definedName>
    <definedName name="A126103254R_Latest">#REF!</definedName>
    <definedName name="A126103258X">#REF!,#REF!</definedName>
    <definedName name="A126103258X_Data">#REF!</definedName>
    <definedName name="A126103258X_Latest">#REF!</definedName>
    <definedName name="A126103262R">#REF!,#REF!</definedName>
    <definedName name="A126103262R_Data">#REF!</definedName>
    <definedName name="A126103262R_Latest">#REF!</definedName>
    <definedName name="A126103266X">#REF!,#REF!</definedName>
    <definedName name="A126103266X_Data">#REF!</definedName>
    <definedName name="A126103266X_Latest">#REF!</definedName>
    <definedName name="A126103270R">#REF!,#REF!</definedName>
    <definedName name="A126103270R_Data">#REF!</definedName>
    <definedName name="A126103270R_Latest">#REF!</definedName>
    <definedName name="A126103274X">#REF!,#REF!</definedName>
    <definedName name="A126103274X_Data">#REF!</definedName>
    <definedName name="A126103274X_Latest">#REF!</definedName>
    <definedName name="A126103278J">#REF!,#REF!</definedName>
    <definedName name="A126103278J_Data">#REF!</definedName>
    <definedName name="A126103278J_Latest">#REF!</definedName>
    <definedName name="A126103282X">#REF!,#REF!</definedName>
    <definedName name="A126103282X_Data">#REF!</definedName>
    <definedName name="A126103282X_Latest">#REF!</definedName>
    <definedName name="A126103286J">#REF!,#REF!</definedName>
    <definedName name="A126103286J_Data">#REF!</definedName>
    <definedName name="A126103286J_Latest">#REF!</definedName>
    <definedName name="A126103290X">#REF!,#REF!</definedName>
    <definedName name="A126103290X_Data">#REF!</definedName>
    <definedName name="A126103290X_Latest">#REF!</definedName>
    <definedName name="A126103294J">#REF!,#REF!</definedName>
    <definedName name="A126103294J_Data">#REF!</definedName>
    <definedName name="A126103294J_Latest">#REF!</definedName>
    <definedName name="A126103298T">#REF!,#REF!</definedName>
    <definedName name="A126103298T_Data">#REF!</definedName>
    <definedName name="A126103298T_Latest">#REF!</definedName>
    <definedName name="A126103302W">#REF!,#REF!</definedName>
    <definedName name="A126103302W_Data">#REF!</definedName>
    <definedName name="A126103302W_Latest">#REF!</definedName>
    <definedName name="A126103306F">#REF!,#REF!</definedName>
    <definedName name="A126103306F_Data">#REF!</definedName>
    <definedName name="A126103306F_Latest">#REF!</definedName>
    <definedName name="A126103310W">#REF!,#REF!</definedName>
    <definedName name="A126103310W_Data">#REF!</definedName>
    <definedName name="A126103310W_Latest">#REF!</definedName>
    <definedName name="A126103314F">#REF!,#REF!</definedName>
    <definedName name="A126103314F_Data">#REF!</definedName>
    <definedName name="A126103314F_Latest">#REF!</definedName>
    <definedName name="A126103318R">#REF!,#REF!</definedName>
    <definedName name="A126103318R_Data">#REF!</definedName>
    <definedName name="A126103318R_Latest">#REF!</definedName>
    <definedName name="A126103322F">#REF!,#REF!</definedName>
    <definedName name="A126103322F_Data">#REF!</definedName>
    <definedName name="A126103322F_Latest">#REF!</definedName>
    <definedName name="A126103326R">#REF!,#REF!</definedName>
    <definedName name="A126103326R_Data">#REF!</definedName>
    <definedName name="A126103326R_Latest">#REF!</definedName>
    <definedName name="A126103330F">#REF!,#REF!</definedName>
    <definedName name="A126103330F_Data">#REF!</definedName>
    <definedName name="A126103330F_Latest">#REF!</definedName>
    <definedName name="A126103334R">#REF!,#REF!</definedName>
    <definedName name="A126103334R_Data">#REF!</definedName>
    <definedName name="A126103334R_Latest">#REF!</definedName>
    <definedName name="A126103338X">#REF!,#REF!</definedName>
    <definedName name="A126103338X_Data">#REF!</definedName>
    <definedName name="A126103338X_Latest">#REF!</definedName>
    <definedName name="A126103342R">#REF!,#REF!</definedName>
    <definedName name="A126103342R_Data">#REF!</definedName>
    <definedName name="A126103342R_Latest">#REF!</definedName>
    <definedName name="A126103346X">#REF!,#REF!</definedName>
    <definedName name="A126103346X_Data">#REF!</definedName>
    <definedName name="A126103346X_Latest">#REF!</definedName>
    <definedName name="A126103350R">#REF!,#REF!</definedName>
    <definedName name="A126103350R_Data">#REF!</definedName>
    <definedName name="A126103350R_Latest">#REF!</definedName>
    <definedName name="A126103354X">#REF!,#REF!</definedName>
    <definedName name="A126103354X_Data">#REF!</definedName>
    <definedName name="A126103354X_Latest">#REF!</definedName>
    <definedName name="A126103358J">#REF!,#REF!</definedName>
    <definedName name="A126103358J_Data">#REF!</definedName>
    <definedName name="A126103358J_Latest">#REF!</definedName>
    <definedName name="A126103362X">#REF!,#REF!</definedName>
    <definedName name="A126103362X_Data">#REF!</definedName>
    <definedName name="A126103362X_Latest">#REF!</definedName>
    <definedName name="A126103366J">#REF!,#REF!</definedName>
    <definedName name="A126103366J_Data">#REF!</definedName>
    <definedName name="A126103366J_Latest">#REF!</definedName>
    <definedName name="A126103370X">#REF!,#REF!</definedName>
    <definedName name="A126103370X_Data">#REF!</definedName>
    <definedName name="A126103370X_Latest">#REF!</definedName>
    <definedName name="A126103374J">#REF!,#REF!</definedName>
    <definedName name="A126103374J_Data">#REF!</definedName>
    <definedName name="A126103374J_Latest">#REF!</definedName>
    <definedName name="A126103378T">#REF!,#REF!</definedName>
    <definedName name="A126103378T_Data">#REF!</definedName>
    <definedName name="A126103378T_Latest">#REF!</definedName>
    <definedName name="A126103382J">#REF!,#REF!</definedName>
    <definedName name="A126103382J_Data">#REF!</definedName>
    <definedName name="A126103382J_Latest">#REF!</definedName>
    <definedName name="A126103386T">#REF!,#REF!</definedName>
    <definedName name="A126103386T_Data">#REF!</definedName>
    <definedName name="A126103386T_Latest">#REF!</definedName>
    <definedName name="A126103390J">#REF!,#REF!</definedName>
    <definedName name="A126103390J_Data">#REF!</definedName>
    <definedName name="A126103390J_Latest">#REF!</definedName>
    <definedName name="A126103394T">#REF!,#REF!</definedName>
    <definedName name="A126103394T_Data">#REF!</definedName>
    <definedName name="A126103394T_Latest">#REF!</definedName>
    <definedName name="A126103398A">#REF!,#REF!</definedName>
    <definedName name="A126103398A_Data">#REF!</definedName>
    <definedName name="A126103398A_Latest">#REF!</definedName>
    <definedName name="A126103402F">#REF!,#REF!</definedName>
    <definedName name="A126103402F_Data">#REF!</definedName>
    <definedName name="A126103402F_Latest">#REF!</definedName>
    <definedName name="A126103406R">#REF!,#REF!</definedName>
    <definedName name="A126103406R_Data">#REF!</definedName>
    <definedName name="A126103406R_Latest">#REF!</definedName>
    <definedName name="A126103410F">#REF!,#REF!</definedName>
    <definedName name="A126103410F_Data">#REF!</definedName>
    <definedName name="A126103410F_Latest">#REF!</definedName>
    <definedName name="A126103414R">#REF!,#REF!</definedName>
    <definedName name="A126103414R_Data">#REF!</definedName>
    <definedName name="A126103414R_Latest">#REF!</definedName>
    <definedName name="A126103418X">#REF!,#REF!</definedName>
    <definedName name="A126103418X_Data">#REF!</definedName>
    <definedName name="A126103418X_Latest">#REF!</definedName>
    <definedName name="A126103422R">#REF!,#REF!</definedName>
    <definedName name="A126103422R_Data">#REF!</definedName>
    <definedName name="A126103422R_Latest">#REF!</definedName>
    <definedName name="A126103426X">#REF!,#REF!</definedName>
    <definedName name="A126103426X_Data">#REF!</definedName>
    <definedName name="A126103426X_Latest">#REF!</definedName>
    <definedName name="A126103430R">#REF!,#REF!</definedName>
    <definedName name="A126103430R_Data">#REF!</definedName>
    <definedName name="A126103430R_Latest">#REF!</definedName>
    <definedName name="A126103434X">#REF!,#REF!</definedName>
    <definedName name="A126103434X_Data">#REF!</definedName>
    <definedName name="A126103434X_Latest">#REF!</definedName>
    <definedName name="A126103438J">#REF!,#REF!</definedName>
    <definedName name="A126103438J_Data">#REF!</definedName>
    <definedName name="A126103438J_Latest">#REF!</definedName>
    <definedName name="A126103442X">#REF!,#REF!</definedName>
    <definedName name="A126103442X_Data">#REF!</definedName>
    <definedName name="A126103442X_Latest">#REF!</definedName>
    <definedName name="A126103446J">#REF!,#REF!</definedName>
    <definedName name="A126103446J_Data">#REF!</definedName>
    <definedName name="A126103446J_Latest">#REF!</definedName>
    <definedName name="A126103450X">#REF!,#REF!</definedName>
    <definedName name="A126103450X_Data">#REF!</definedName>
    <definedName name="A126103450X_Latest">#REF!</definedName>
    <definedName name="A126103454J">#REF!,#REF!</definedName>
    <definedName name="A126103454J_Data">#REF!</definedName>
    <definedName name="A126103454J_Latest">#REF!</definedName>
    <definedName name="A126103458T">#REF!,#REF!</definedName>
    <definedName name="A126103458T_Data">#REF!</definedName>
    <definedName name="A126103458T_Latest">#REF!</definedName>
    <definedName name="A126103462J">#REF!,#REF!</definedName>
    <definedName name="A126103462J_Data">#REF!</definedName>
    <definedName name="A126103462J_Latest">#REF!</definedName>
    <definedName name="A126103466T">#REF!,#REF!</definedName>
    <definedName name="A126103466T_Data">#REF!</definedName>
    <definedName name="A126103466T_Latest">#REF!</definedName>
    <definedName name="A126103470J">#REF!,#REF!</definedName>
    <definedName name="A126103470J_Data">#REF!</definedName>
    <definedName name="A126103470J_Latest">#REF!</definedName>
    <definedName name="A126103474T">#REF!,#REF!</definedName>
    <definedName name="A126103474T_Data">#REF!</definedName>
    <definedName name="A126103474T_Latest">#REF!</definedName>
    <definedName name="A126103478A">#REF!,#REF!</definedName>
    <definedName name="A126103478A_Data">#REF!</definedName>
    <definedName name="A126103478A_Latest">#REF!</definedName>
    <definedName name="A126103482T">#REF!,#REF!</definedName>
    <definedName name="A126103482T_Data">#REF!</definedName>
    <definedName name="A126103482T_Latest">#REF!</definedName>
    <definedName name="A126103486A">#REF!,#REF!</definedName>
    <definedName name="A126103486A_Data">#REF!</definedName>
    <definedName name="A126103486A_Latest">#REF!</definedName>
    <definedName name="A126103490T">#REF!,#REF!</definedName>
    <definedName name="A126103490T_Data">#REF!</definedName>
    <definedName name="A126103490T_Latest">#REF!</definedName>
    <definedName name="A126103494A">#REF!,#REF!</definedName>
    <definedName name="A126103494A_Data">#REF!</definedName>
    <definedName name="A126103494A_Latest">#REF!</definedName>
    <definedName name="A126103498K">#REF!,#REF!</definedName>
    <definedName name="A126103498K_Data">#REF!</definedName>
    <definedName name="A126103498K_Latest">#REF!</definedName>
    <definedName name="A126103502R">#REF!,#REF!</definedName>
    <definedName name="A126103502R_Data">#REF!</definedName>
    <definedName name="A126103502R_Latest">#REF!</definedName>
    <definedName name="A126103506X">#REF!,#REF!</definedName>
    <definedName name="A126103506X_Data">#REF!</definedName>
    <definedName name="A126103506X_Latest">#REF!</definedName>
    <definedName name="A126103510R">#REF!,#REF!</definedName>
    <definedName name="A126103510R_Data">#REF!</definedName>
    <definedName name="A126103510R_Latest">#REF!</definedName>
    <definedName name="A126103514X">#REF!,#REF!</definedName>
    <definedName name="A126103514X_Data">#REF!</definedName>
    <definedName name="A126103514X_Latest">#REF!</definedName>
    <definedName name="A126103518J">#REF!,#REF!</definedName>
    <definedName name="A126103518J_Data">#REF!</definedName>
    <definedName name="A126103518J_Latest">#REF!</definedName>
    <definedName name="A126103522X">#REF!,#REF!</definedName>
    <definedName name="A126103522X_Data">#REF!</definedName>
    <definedName name="A126103522X_Latest">#REF!</definedName>
    <definedName name="A126103526J">#REF!,#REF!</definedName>
    <definedName name="A126103526J_Data">#REF!</definedName>
    <definedName name="A126103526J_Latest">#REF!</definedName>
    <definedName name="A126103530X">#REF!,#REF!</definedName>
    <definedName name="A126103530X_Data">#REF!</definedName>
    <definedName name="A126103530X_Latest">#REF!</definedName>
    <definedName name="A126103534J">#REF!,#REF!</definedName>
    <definedName name="A126103534J_Data">#REF!</definedName>
    <definedName name="A126103534J_Latest">#REF!</definedName>
    <definedName name="A126103538T">#REF!,#REF!</definedName>
    <definedName name="A126103538T_Data">#REF!</definedName>
    <definedName name="A126103538T_Latest">#REF!</definedName>
    <definedName name="A126103542J">#REF!,#REF!</definedName>
    <definedName name="A126103542J_Data">#REF!</definedName>
    <definedName name="A126103542J_Latest">#REF!</definedName>
    <definedName name="A126103546T">#REF!,#REF!</definedName>
    <definedName name="A126103546T_Data">#REF!</definedName>
    <definedName name="A126103546T_Latest">#REF!</definedName>
    <definedName name="A126103550J">#REF!,#REF!</definedName>
    <definedName name="A126103550J_Data">#REF!</definedName>
    <definedName name="A126103550J_Latest">#REF!</definedName>
    <definedName name="A126103554T">#REF!,#REF!</definedName>
    <definedName name="A126103554T_Data">#REF!</definedName>
    <definedName name="A126103554T_Latest">#REF!</definedName>
    <definedName name="A126103558A">#REF!,#REF!</definedName>
    <definedName name="A126103558A_Data">#REF!</definedName>
    <definedName name="A126103558A_Latest">#REF!</definedName>
    <definedName name="A126103562T">#REF!,#REF!</definedName>
    <definedName name="A126103562T_Data">#REF!</definedName>
    <definedName name="A126103562T_Latest">#REF!</definedName>
    <definedName name="A126103566A">#REF!,#REF!</definedName>
    <definedName name="A126103566A_Data">#REF!</definedName>
    <definedName name="A126103566A_Latest">#REF!</definedName>
    <definedName name="A126103570T">#REF!,#REF!</definedName>
    <definedName name="A126103570T_Data">#REF!</definedName>
    <definedName name="A126103570T_Latest">#REF!</definedName>
    <definedName name="A126103574A">#REF!,#REF!</definedName>
    <definedName name="A126103574A_Data">#REF!</definedName>
    <definedName name="A126103574A_Latest">#REF!</definedName>
    <definedName name="A126103578K">#REF!,#REF!</definedName>
    <definedName name="A126103578K_Data">#REF!</definedName>
    <definedName name="A126103578K_Latest">#REF!</definedName>
    <definedName name="A126103582A">#REF!,#REF!</definedName>
    <definedName name="A126103582A_Data">#REF!</definedName>
    <definedName name="A126103582A_Latest">#REF!</definedName>
    <definedName name="A126103586K">#REF!,#REF!</definedName>
    <definedName name="A126103586K_Data">#REF!</definedName>
    <definedName name="A126103586K_Latest">#REF!</definedName>
    <definedName name="A126103590A">#REF!,#REF!</definedName>
    <definedName name="A126103590A_Data">#REF!</definedName>
    <definedName name="A126103590A_Latest">#REF!</definedName>
    <definedName name="A126103594K">#REF!,#REF!</definedName>
    <definedName name="A126103594K_Data">#REF!</definedName>
    <definedName name="A126103594K_Latest">#REF!</definedName>
    <definedName name="A126103598V">#REF!,#REF!</definedName>
    <definedName name="A126103598V_Data">#REF!</definedName>
    <definedName name="A126103598V_Latest">#REF!</definedName>
    <definedName name="A126103602X">#REF!,#REF!</definedName>
    <definedName name="A126103602X_Data">#REF!</definedName>
    <definedName name="A126103602X_Latest">#REF!</definedName>
    <definedName name="A126103606J">#REF!,#REF!</definedName>
    <definedName name="A126103606J_Data">#REF!</definedName>
    <definedName name="A126103606J_Latest">#REF!</definedName>
    <definedName name="A126103610X">#REF!,#REF!</definedName>
    <definedName name="A126103610X_Data">#REF!</definedName>
    <definedName name="A126103610X_Latest">#REF!</definedName>
    <definedName name="A126103614J">#REF!,#REF!</definedName>
    <definedName name="A126103614J_Data">#REF!</definedName>
    <definedName name="A126103614J_Latest">#REF!</definedName>
    <definedName name="A126103618T">#REF!,#REF!</definedName>
    <definedName name="A126103618T_Data">#REF!</definedName>
    <definedName name="A126103618T_Latest">#REF!</definedName>
    <definedName name="A126103622J">#REF!,#REF!</definedName>
    <definedName name="A126103622J_Data">#REF!</definedName>
    <definedName name="A126103622J_Latest">#REF!</definedName>
    <definedName name="A126103626T">#REF!,#REF!</definedName>
    <definedName name="A126103626T_Data">#REF!</definedName>
    <definedName name="A126103626T_Latest">#REF!</definedName>
    <definedName name="A126103630J">#REF!,#REF!</definedName>
    <definedName name="A126103630J_Data">#REF!</definedName>
    <definedName name="A126103630J_Latest">#REF!</definedName>
    <definedName name="A126103634T">#REF!,#REF!</definedName>
    <definedName name="A126103634T_Data">#REF!</definedName>
    <definedName name="A126103634T_Latest">#REF!</definedName>
    <definedName name="A126103638A">#REF!,#REF!</definedName>
    <definedName name="A126103638A_Data">#REF!</definedName>
    <definedName name="A126103638A_Latest">#REF!</definedName>
    <definedName name="A126103642T">#REF!,#REF!</definedName>
    <definedName name="A126103642T_Data">#REF!</definedName>
    <definedName name="A126103642T_Latest">#REF!</definedName>
    <definedName name="A126103646A">#REF!,#REF!</definedName>
    <definedName name="A126103646A_Data">#REF!</definedName>
    <definedName name="A126103646A_Latest">#REF!</definedName>
    <definedName name="A126103650T">#REF!,#REF!</definedName>
    <definedName name="A126103650T_Data">#REF!</definedName>
    <definedName name="A126103650T_Latest">#REF!</definedName>
    <definedName name="A126103654A">#REF!,#REF!</definedName>
    <definedName name="A126103654A_Data">#REF!</definedName>
    <definedName name="A126103654A_Latest">#REF!</definedName>
    <definedName name="A126103658K">#REF!,#REF!</definedName>
    <definedName name="A126103658K_Data">#REF!</definedName>
    <definedName name="A126103658K_Latest">#REF!</definedName>
    <definedName name="A126103662A">#REF!,#REF!</definedName>
    <definedName name="A126103662A_Data">#REF!</definedName>
    <definedName name="A126103662A_Latest">#REF!</definedName>
    <definedName name="A126103666K">#REF!,#REF!</definedName>
    <definedName name="A126103666K_Data">#REF!</definedName>
    <definedName name="A126103666K_Latest">#REF!</definedName>
    <definedName name="A126103670A">#REF!,#REF!</definedName>
    <definedName name="A126103670A_Data">#REF!</definedName>
    <definedName name="A126103670A_Latest">#REF!</definedName>
    <definedName name="A126103674K">#REF!,#REF!</definedName>
    <definedName name="A126103674K_Data">#REF!</definedName>
    <definedName name="A126103674K_Latest">#REF!</definedName>
    <definedName name="A126103678V">#REF!,#REF!</definedName>
    <definedName name="A126103678V_Data">#REF!</definedName>
    <definedName name="A126103678V_Latest">#REF!</definedName>
    <definedName name="A126103682K">#REF!,#REF!</definedName>
    <definedName name="A126103682K_Data">#REF!</definedName>
    <definedName name="A126103682K_Latest">#REF!</definedName>
    <definedName name="A126103686V">#REF!,#REF!</definedName>
    <definedName name="A126103686V_Data">#REF!</definedName>
    <definedName name="A126103686V_Latest">#REF!</definedName>
    <definedName name="A126103690K">#REF!,#REF!</definedName>
    <definedName name="A126103690K_Data">#REF!</definedName>
    <definedName name="A126103690K_Latest">#REF!</definedName>
    <definedName name="A126103694V">#REF!,#REF!</definedName>
    <definedName name="A126103694V_Data">#REF!</definedName>
    <definedName name="A126103694V_Latest">#REF!</definedName>
    <definedName name="A126103698C">#REF!,#REF!</definedName>
    <definedName name="A126103698C_Data">#REF!</definedName>
    <definedName name="A126103698C_Latest">#REF!</definedName>
    <definedName name="A126103702J">#REF!,#REF!</definedName>
    <definedName name="A126103702J_Data">#REF!</definedName>
    <definedName name="A126103702J_Latest">#REF!</definedName>
    <definedName name="A126103706T">#REF!,#REF!</definedName>
    <definedName name="A126103706T_Data">#REF!</definedName>
    <definedName name="A126103706T_Latest">#REF!</definedName>
    <definedName name="A126103710J">#REF!,#REF!</definedName>
    <definedName name="A126103710J_Data">#REF!</definedName>
    <definedName name="A126103710J_Latest">#REF!</definedName>
    <definedName name="A126103714T">#REF!,#REF!</definedName>
    <definedName name="A126103714T_Data">#REF!</definedName>
    <definedName name="A126103714T_Latest">#REF!</definedName>
    <definedName name="A126103718A">#REF!,#REF!</definedName>
    <definedName name="A126103718A_Data">#REF!</definedName>
    <definedName name="A126103718A_Latest">#REF!</definedName>
    <definedName name="A126103722T">#REF!,#REF!</definedName>
    <definedName name="A126103722T_Data">#REF!</definedName>
    <definedName name="A126103722T_Latest">#REF!</definedName>
    <definedName name="A126103726A">#REF!,#REF!</definedName>
    <definedName name="A126103726A_Data">#REF!</definedName>
    <definedName name="A126103726A_Latest">#REF!</definedName>
    <definedName name="A126103730T">#REF!,#REF!</definedName>
    <definedName name="A126103730T_Data">#REF!</definedName>
    <definedName name="A126103730T_Latest">#REF!</definedName>
    <definedName name="A126103734A">#REF!,#REF!</definedName>
    <definedName name="A126103734A_Data">#REF!</definedName>
    <definedName name="A126103734A_Latest">#REF!</definedName>
    <definedName name="A126103738K">#REF!,#REF!</definedName>
    <definedName name="A126103738K_Data">#REF!</definedName>
    <definedName name="A126103738K_Latest">#REF!</definedName>
    <definedName name="A126103742A">#REF!,#REF!</definedName>
    <definedName name="A126103742A_Data">#REF!</definedName>
    <definedName name="A126103742A_Latest">#REF!</definedName>
    <definedName name="A126103746K">#REF!,#REF!</definedName>
    <definedName name="A126103746K_Data">#REF!</definedName>
    <definedName name="A126103746K_Latest">#REF!</definedName>
    <definedName name="A126103750A">#REF!,#REF!</definedName>
    <definedName name="A126103750A_Data">#REF!</definedName>
    <definedName name="A126103750A_Latest">#REF!</definedName>
    <definedName name="A126103754K">#REF!,#REF!</definedName>
    <definedName name="A126103754K_Data">#REF!</definedName>
    <definedName name="A126103754K_Latest">#REF!</definedName>
    <definedName name="A126103758V">#REF!,#REF!</definedName>
    <definedName name="A126103758V_Data">#REF!</definedName>
    <definedName name="A126103758V_Latest">#REF!</definedName>
    <definedName name="A126103762K">#REF!,#REF!</definedName>
    <definedName name="A126103762K_Data">#REF!</definedName>
    <definedName name="A126103762K_Latest">#REF!</definedName>
    <definedName name="A126103766V">#REF!,#REF!</definedName>
    <definedName name="A126103766V_Data">#REF!</definedName>
    <definedName name="A126103766V_Latest">#REF!</definedName>
    <definedName name="A126103770K">#REF!,#REF!</definedName>
    <definedName name="A126103770K_Data">#REF!</definedName>
    <definedName name="A126103770K_Latest">#REF!</definedName>
    <definedName name="A126103774V">#REF!,#REF!</definedName>
    <definedName name="A126103774V_Data">#REF!</definedName>
    <definedName name="A126103774V_Latest">#REF!</definedName>
    <definedName name="A126104898R">#REF!,#REF!</definedName>
    <definedName name="A126104898R_Data">#REF!</definedName>
    <definedName name="A126104898R_Latest">#REF!</definedName>
    <definedName name="A126104902V">#REF!,#REF!</definedName>
    <definedName name="A126104902V_Data">#REF!</definedName>
    <definedName name="A126104902V_Latest">#REF!</definedName>
    <definedName name="A126104906C">#REF!,#REF!</definedName>
    <definedName name="A126104906C_Data">#REF!</definedName>
    <definedName name="A126104906C_Latest">#REF!</definedName>
    <definedName name="A126104910V">#REF!,#REF!</definedName>
    <definedName name="A126104910V_Data">#REF!</definedName>
    <definedName name="A126104910V_Latest">#REF!</definedName>
    <definedName name="A126104914C">#REF!,#REF!</definedName>
    <definedName name="A126104914C_Data">#REF!</definedName>
    <definedName name="A126104914C_Latest">#REF!</definedName>
    <definedName name="A126104918L">#REF!,#REF!</definedName>
    <definedName name="A126104918L_Data">#REF!</definedName>
    <definedName name="A126104918L_Latest">#REF!</definedName>
    <definedName name="A126104922C">#REF!,#REF!</definedName>
    <definedName name="A126104922C_Data">#REF!</definedName>
    <definedName name="A126104922C_Latest">#REF!</definedName>
    <definedName name="A126104926L">#REF!,#REF!</definedName>
    <definedName name="A126104926L_Data">#REF!</definedName>
    <definedName name="A126104926L_Latest">#REF!</definedName>
    <definedName name="A126104930C">#REF!,#REF!</definedName>
    <definedName name="A126104930C_Data">#REF!</definedName>
    <definedName name="A126104930C_Latest">#REF!</definedName>
    <definedName name="A126104934L">#REF!,#REF!</definedName>
    <definedName name="A126104934L_Data">#REF!</definedName>
    <definedName name="A126104934L_Latest">#REF!</definedName>
    <definedName name="A126104938W">#REF!,#REF!</definedName>
    <definedName name="A126104938W_Data">#REF!</definedName>
    <definedName name="A126104938W_Latest">#REF!</definedName>
    <definedName name="A126104942L">#REF!,#REF!</definedName>
    <definedName name="A126104942L_Data">#REF!</definedName>
    <definedName name="A126104942L_Latest">#REF!</definedName>
    <definedName name="A126104946W">#REF!,#REF!</definedName>
    <definedName name="A126104946W_Data">#REF!</definedName>
    <definedName name="A126104946W_Latest">#REF!</definedName>
    <definedName name="A126104950L">#REF!,#REF!</definedName>
    <definedName name="A126104950L_Data">#REF!</definedName>
    <definedName name="A126104950L_Latest">#REF!</definedName>
    <definedName name="A126104954W">#REF!,#REF!</definedName>
    <definedName name="A126104954W_Data">#REF!</definedName>
    <definedName name="A126104954W_Latest">#REF!</definedName>
    <definedName name="A126104958F">#REF!,#REF!</definedName>
    <definedName name="A126104958F_Data">#REF!</definedName>
    <definedName name="A126104958F_Latest">#REF!</definedName>
    <definedName name="A126104962W">#REF!,#REF!</definedName>
    <definedName name="A126104962W_Data">#REF!</definedName>
    <definedName name="A126104962W_Latest">#REF!</definedName>
    <definedName name="A126104966F">#REF!,#REF!</definedName>
    <definedName name="A126104966F_Data">#REF!</definedName>
    <definedName name="A126104966F_Latest">#REF!</definedName>
    <definedName name="A126104970W">#REF!,#REF!</definedName>
    <definedName name="A126104970W_Data">#REF!</definedName>
    <definedName name="A126104970W_Latest">#REF!</definedName>
    <definedName name="A126104974F">#REF!,#REF!</definedName>
    <definedName name="A126104974F_Data">#REF!</definedName>
    <definedName name="A126104974F_Latest">#REF!</definedName>
    <definedName name="A126104978R">#REF!,#REF!</definedName>
    <definedName name="A126104978R_Data">#REF!</definedName>
    <definedName name="A126104978R_Latest">#REF!</definedName>
    <definedName name="A126104982F">#REF!,#REF!</definedName>
    <definedName name="A126104982F_Data">#REF!</definedName>
    <definedName name="A126104982F_Latest">#REF!</definedName>
    <definedName name="A126104986R">#REF!,#REF!</definedName>
    <definedName name="A126104986R_Data">#REF!</definedName>
    <definedName name="A126104986R_Latest">#REF!</definedName>
    <definedName name="A126104990F">#REF!,#REF!</definedName>
    <definedName name="A126104990F_Data">#REF!</definedName>
    <definedName name="A126104990F_Latest">#REF!</definedName>
    <definedName name="A126104994R">#REF!,#REF!</definedName>
    <definedName name="A126104994R_Data">#REF!</definedName>
    <definedName name="A126104994R_Latest">#REF!</definedName>
    <definedName name="A126104998X">#REF!,#REF!</definedName>
    <definedName name="A126104998X_Data">#REF!</definedName>
    <definedName name="A126104998X_Latest">#REF!</definedName>
    <definedName name="A126105002F">#REF!,#REF!</definedName>
    <definedName name="A126105002F_Data">#REF!</definedName>
    <definedName name="A126105002F_Latest">#REF!</definedName>
    <definedName name="A126105006R">#REF!,#REF!</definedName>
    <definedName name="A126105006R_Data">#REF!</definedName>
    <definedName name="A126105006R_Latest">#REF!</definedName>
    <definedName name="A126105010F">#REF!,#REF!</definedName>
    <definedName name="A126105010F_Data">#REF!</definedName>
    <definedName name="A126105010F_Latest">#REF!</definedName>
    <definedName name="A126105014R">#REF!,#REF!</definedName>
    <definedName name="A126105014R_Data">#REF!</definedName>
    <definedName name="A126105014R_Latest">#REF!</definedName>
    <definedName name="A126105018X">#REF!,#REF!</definedName>
    <definedName name="A126105018X_Data">#REF!</definedName>
    <definedName name="A126105018X_Latest">#REF!</definedName>
    <definedName name="A126105022R">#REF!,#REF!</definedName>
    <definedName name="A126105022R_Data">#REF!</definedName>
    <definedName name="A126105022R_Latest">#REF!</definedName>
    <definedName name="A126105026X">#REF!,#REF!</definedName>
    <definedName name="A126105026X_Data">#REF!</definedName>
    <definedName name="A126105026X_Latest">#REF!</definedName>
    <definedName name="A126105030R">#REF!,#REF!</definedName>
    <definedName name="A126105030R_Data">#REF!</definedName>
    <definedName name="A126105030R_Latest">#REF!</definedName>
    <definedName name="A126105034X">#REF!,#REF!</definedName>
    <definedName name="A126105034X_Data">#REF!</definedName>
    <definedName name="A126105034X_Latest">#REF!</definedName>
    <definedName name="A126106158V">#REF!,#REF!</definedName>
    <definedName name="A126106158V_Data">#REF!</definedName>
    <definedName name="A126106158V_Latest">#REF!</definedName>
    <definedName name="A126106162K">#REF!,#REF!</definedName>
    <definedName name="A126106162K_Data">#REF!</definedName>
    <definedName name="A126106162K_Latest">#REF!</definedName>
    <definedName name="A126106166V">#REF!,#REF!</definedName>
    <definedName name="A126106166V_Data">#REF!</definedName>
    <definedName name="A126106166V_Latest">#REF!</definedName>
    <definedName name="A126106170K">#REF!,#REF!</definedName>
    <definedName name="A126106170K_Data">#REF!</definedName>
    <definedName name="A126106170K_Latest">#REF!</definedName>
    <definedName name="A126106174V">#REF!,#REF!</definedName>
    <definedName name="A126106174V_Data">#REF!</definedName>
    <definedName name="A126106174V_Latest">#REF!</definedName>
    <definedName name="A126106178C">#REF!,#REF!</definedName>
    <definedName name="A126106178C_Data">#REF!</definedName>
    <definedName name="A126106178C_Latest">#REF!</definedName>
    <definedName name="A126106182V">#REF!,#REF!</definedName>
    <definedName name="A126106182V_Data">#REF!</definedName>
    <definedName name="A126106182V_Latest">#REF!</definedName>
    <definedName name="A126106186C">#REF!,#REF!</definedName>
    <definedName name="A126106186C_Data">#REF!</definedName>
    <definedName name="A126106186C_Latest">#REF!</definedName>
    <definedName name="A126106190V">#REF!,#REF!</definedName>
    <definedName name="A126106190V_Data">#REF!</definedName>
    <definedName name="A126106190V_Latest">#REF!</definedName>
    <definedName name="A126106194C">#REF!,#REF!</definedName>
    <definedName name="A126106194C_Data">#REF!</definedName>
    <definedName name="A126106194C_Latest">#REF!</definedName>
    <definedName name="A126106198L">#REF!,#REF!</definedName>
    <definedName name="A126106198L_Data">#REF!</definedName>
    <definedName name="A126106198L_Latest">#REF!</definedName>
    <definedName name="A126106202T">#REF!,#REF!</definedName>
    <definedName name="A126106202T_Data">#REF!</definedName>
    <definedName name="A126106202T_Latest">#REF!</definedName>
    <definedName name="A126106206A">#REF!,#REF!</definedName>
    <definedName name="A126106206A_Data">#REF!</definedName>
    <definedName name="A126106206A_Latest">#REF!</definedName>
    <definedName name="A126106210T">#REF!,#REF!</definedName>
    <definedName name="A126106210T_Data">#REF!</definedName>
    <definedName name="A126106210T_Latest">#REF!</definedName>
    <definedName name="A126106214A">#REF!,#REF!</definedName>
    <definedName name="A126106214A_Data">#REF!</definedName>
    <definedName name="A126106214A_Latest">#REF!</definedName>
    <definedName name="A126106218K">#REF!,#REF!</definedName>
    <definedName name="A126106218K_Data">#REF!</definedName>
    <definedName name="A126106218K_Latest">#REF!</definedName>
    <definedName name="A126106222A">#REF!,#REF!</definedName>
    <definedName name="A126106222A_Data">#REF!</definedName>
    <definedName name="A126106222A_Latest">#REF!</definedName>
    <definedName name="A126106226K">#REF!,#REF!</definedName>
    <definedName name="A126106226K_Data">#REF!</definedName>
    <definedName name="A126106226K_Latest">#REF!</definedName>
    <definedName name="A126106230A">#REF!,#REF!</definedName>
    <definedName name="A126106230A_Data">#REF!</definedName>
    <definedName name="A126106230A_Latest">#REF!</definedName>
    <definedName name="A126106234K">#REF!,#REF!</definedName>
    <definedName name="A126106234K_Data">#REF!</definedName>
    <definedName name="A126106234K_Latest">#REF!</definedName>
    <definedName name="A126106238V">#REF!,#REF!</definedName>
    <definedName name="A126106238V_Data">#REF!</definedName>
    <definedName name="A126106238V_Latest">#REF!</definedName>
    <definedName name="A126106242K">#REF!,#REF!</definedName>
    <definedName name="A126106242K_Data">#REF!</definedName>
    <definedName name="A126106242K_Latest">#REF!</definedName>
    <definedName name="A126106246V">#REF!,#REF!</definedName>
    <definedName name="A126106246V_Data">#REF!</definedName>
    <definedName name="A126106246V_Latest">#REF!</definedName>
    <definedName name="A126106250K">#REF!,#REF!</definedName>
    <definedName name="A126106250K_Data">#REF!</definedName>
    <definedName name="A126106250K_Latest">#REF!</definedName>
    <definedName name="A126106254V">#REF!,#REF!</definedName>
    <definedName name="A126106254V_Data">#REF!</definedName>
    <definedName name="A126106254V_Latest">#REF!</definedName>
    <definedName name="A126106258C">#REF!,#REF!</definedName>
    <definedName name="A126106258C_Data">#REF!</definedName>
    <definedName name="A126106258C_Latest">#REF!</definedName>
    <definedName name="A126106262V">#REF!,#REF!</definedName>
    <definedName name="A126106262V_Data">#REF!</definedName>
    <definedName name="A126106262V_Latest">#REF!</definedName>
    <definedName name="A126106266C">#REF!,#REF!</definedName>
    <definedName name="A126106266C_Data">#REF!</definedName>
    <definedName name="A126106266C_Latest">#REF!</definedName>
    <definedName name="A126106270V">#REF!,#REF!</definedName>
    <definedName name="A126106270V_Data">#REF!</definedName>
    <definedName name="A126106270V_Latest">#REF!</definedName>
    <definedName name="A126106274C">#REF!,#REF!</definedName>
    <definedName name="A126106274C_Data">#REF!</definedName>
    <definedName name="A126106274C_Latest">#REF!</definedName>
    <definedName name="A126106278L">#REF!,#REF!</definedName>
    <definedName name="A126106278L_Data">#REF!</definedName>
    <definedName name="A126106278L_Latest">#REF!</definedName>
    <definedName name="A126106282C">#REF!,#REF!</definedName>
    <definedName name="A126106282C_Data">#REF!</definedName>
    <definedName name="A126106282C_Latest">#REF!</definedName>
    <definedName name="A126106286L">#REF!,#REF!</definedName>
    <definedName name="A126106286L_Data">#REF!</definedName>
    <definedName name="A126106286L_Latest">#REF!</definedName>
    <definedName name="A126106290C">#REF!,#REF!</definedName>
    <definedName name="A126106290C_Data">#REF!</definedName>
    <definedName name="A126106290C_Latest">#REF!</definedName>
    <definedName name="A126106294L">#REF!,#REF!</definedName>
    <definedName name="A126106294L_Data">#REF!</definedName>
    <definedName name="A126106294L_Latest">#REF!</definedName>
    <definedName name="A126107418W">#REF!,#REF!</definedName>
    <definedName name="A126107418W_Data">#REF!</definedName>
    <definedName name="A126107418W_Latest">#REF!</definedName>
    <definedName name="A126107422L">#REF!,#REF!</definedName>
    <definedName name="A126107422L_Data">#REF!</definedName>
    <definedName name="A126107422L_Latest">#REF!</definedName>
    <definedName name="A126107426W">#REF!,#REF!</definedName>
    <definedName name="A126107426W_Data">#REF!</definedName>
    <definedName name="A126107426W_Latest">#REF!</definedName>
    <definedName name="A126107430L">#REF!,#REF!</definedName>
    <definedName name="A126107430L_Data">#REF!</definedName>
    <definedName name="A126107430L_Latest">#REF!</definedName>
    <definedName name="A126107434W">#REF!,#REF!</definedName>
    <definedName name="A126107434W_Data">#REF!</definedName>
    <definedName name="A126107434W_Latest">#REF!</definedName>
    <definedName name="A126107438F">#REF!,#REF!</definedName>
    <definedName name="A126107438F_Data">#REF!</definedName>
    <definedName name="A126107438F_Latest">#REF!</definedName>
    <definedName name="A126107442W">#REF!,#REF!</definedName>
    <definedName name="A126107442W_Data">#REF!</definedName>
    <definedName name="A126107442W_Latest">#REF!</definedName>
    <definedName name="A126107446F">#REF!,#REF!</definedName>
    <definedName name="A126107446F_Data">#REF!</definedName>
    <definedName name="A126107446F_Latest">#REF!</definedName>
    <definedName name="A126107450W">#REF!,#REF!</definedName>
    <definedName name="A126107450W_Data">#REF!</definedName>
    <definedName name="A126107450W_Latest">#REF!</definedName>
    <definedName name="A126107454F">#REF!,#REF!</definedName>
    <definedName name="A126107454F_Data">#REF!</definedName>
    <definedName name="A126107454F_Latest">#REF!</definedName>
    <definedName name="A126107458R">#REF!,#REF!</definedName>
    <definedName name="A126107458R_Data">#REF!</definedName>
    <definedName name="A126107458R_Latest">#REF!</definedName>
    <definedName name="A126107462F">#REF!,#REF!</definedName>
    <definedName name="A126107462F_Data">#REF!</definedName>
    <definedName name="A126107462F_Latest">#REF!</definedName>
    <definedName name="A126107466R">#REF!,#REF!</definedName>
    <definedName name="A126107466R_Data">#REF!</definedName>
    <definedName name="A126107466R_Latest">#REF!</definedName>
    <definedName name="A126107470F">#REF!,#REF!</definedName>
    <definedName name="A126107470F_Data">#REF!</definedName>
    <definedName name="A126107470F_Latest">#REF!</definedName>
    <definedName name="A126107474R">#REF!,#REF!</definedName>
    <definedName name="A126107474R_Data">#REF!</definedName>
    <definedName name="A126107474R_Latest">#REF!</definedName>
    <definedName name="A126107478X">#REF!,#REF!</definedName>
    <definedName name="A126107478X_Data">#REF!</definedName>
    <definedName name="A126107478X_Latest">#REF!</definedName>
    <definedName name="A126107482R">#REF!,#REF!</definedName>
    <definedName name="A126107482R_Data">#REF!</definedName>
    <definedName name="A126107482R_Latest">#REF!</definedName>
    <definedName name="A126107486X">#REF!,#REF!</definedName>
    <definedName name="A126107486X_Data">#REF!</definedName>
    <definedName name="A126107486X_Latest">#REF!</definedName>
    <definedName name="A126107490R">#REF!,#REF!</definedName>
    <definedName name="A126107490R_Data">#REF!</definedName>
    <definedName name="A126107490R_Latest">#REF!</definedName>
    <definedName name="A126107494X">#REF!,#REF!</definedName>
    <definedName name="A126107494X_Data">#REF!</definedName>
    <definedName name="A126107494X_Latest">#REF!</definedName>
    <definedName name="A126107498J">#REF!,#REF!</definedName>
    <definedName name="A126107498J_Data">#REF!</definedName>
    <definedName name="A126107498J_Latest">#REF!</definedName>
    <definedName name="A126107502L">#REF!,#REF!</definedName>
    <definedName name="A126107502L_Data">#REF!</definedName>
    <definedName name="A126107502L_Latest">#REF!</definedName>
    <definedName name="A126107506W">#REF!,#REF!</definedName>
    <definedName name="A126107506W_Data">#REF!</definedName>
    <definedName name="A126107506W_Latest">#REF!</definedName>
    <definedName name="A126107510L">#REF!,#REF!</definedName>
    <definedName name="A126107510L_Data">#REF!</definedName>
    <definedName name="A126107510L_Latest">#REF!</definedName>
    <definedName name="A126107514W">#REF!,#REF!</definedName>
    <definedName name="A126107514W_Data">#REF!</definedName>
    <definedName name="A126107514W_Latest">#REF!</definedName>
    <definedName name="A126107518F">#REF!,#REF!</definedName>
    <definedName name="A126107518F_Data">#REF!</definedName>
    <definedName name="A126107518F_Latest">#REF!</definedName>
    <definedName name="A126107522W">#REF!,#REF!</definedName>
    <definedName name="A126107522W_Data">#REF!</definedName>
    <definedName name="A126107522W_Latest">#REF!</definedName>
    <definedName name="A126107526F">#REF!,#REF!</definedName>
    <definedName name="A126107526F_Data">#REF!</definedName>
    <definedName name="A126107526F_Latest">#REF!</definedName>
    <definedName name="A126107530W">#REF!,#REF!</definedName>
    <definedName name="A126107530W_Data">#REF!</definedName>
    <definedName name="A126107530W_Latest">#REF!</definedName>
    <definedName name="A126107534F">#REF!,#REF!</definedName>
    <definedName name="A126107534F_Data">#REF!</definedName>
    <definedName name="A126107534F_Latest">#REF!</definedName>
    <definedName name="A126107538R">#REF!,#REF!</definedName>
    <definedName name="A126107538R_Data">#REF!</definedName>
    <definedName name="A126107538R_Latest">#REF!</definedName>
    <definedName name="A126107542F">#REF!,#REF!</definedName>
    <definedName name="A126107542F_Data">#REF!</definedName>
    <definedName name="A126107542F_Latest">#REF!</definedName>
    <definedName name="A126107546R">#REF!,#REF!</definedName>
    <definedName name="A126107546R_Data">#REF!</definedName>
    <definedName name="A126107546R_Latest">#REF!</definedName>
    <definedName name="A126107550F">#REF!,#REF!</definedName>
    <definedName name="A126107550F_Data">#REF!</definedName>
    <definedName name="A126107550F_Latest">#REF!</definedName>
    <definedName name="A126107554R">#REF!,#REF!</definedName>
    <definedName name="A126107554R_Data">#REF!</definedName>
    <definedName name="A126107554R_Latest">#REF!</definedName>
    <definedName name="A126108678K">#REF!,#REF!</definedName>
    <definedName name="A126108678K_Data">#REF!</definedName>
    <definedName name="A126108678K_Latest">#REF!</definedName>
    <definedName name="A126108682A">#REF!,#REF!</definedName>
    <definedName name="A126108682A_Data">#REF!</definedName>
    <definedName name="A126108682A_Latest">#REF!</definedName>
    <definedName name="A126108686K">#REF!,#REF!</definedName>
    <definedName name="A126108686K_Data">#REF!</definedName>
    <definedName name="A126108686K_Latest">#REF!</definedName>
    <definedName name="A126108690A">#REF!,#REF!</definedName>
    <definedName name="A126108690A_Data">#REF!</definedName>
    <definedName name="A126108690A_Latest">#REF!</definedName>
    <definedName name="A126108694K">#REF!,#REF!</definedName>
    <definedName name="A126108694K_Data">#REF!</definedName>
    <definedName name="A126108694K_Latest">#REF!</definedName>
    <definedName name="A126108698V">#REF!,#REF!</definedName>
    <definedName name="A126108698V_Data">#REF!</definedName>
    <definedName name="A126108698V_Latest">#REF!</definedName>
    <definedName name="A126108702X">#REF!,#REF!</definedName>
    <definedName name="A126108702X_Data">#REF!</definedName>
    <definedName name="A126108702X_Latest">#REF!</definedName>
    <definedName name="A126108706J">#REF!,#REF!</definedName>
    <definedName name="A126108706J_Data">#REF!</definedName>
    <definedName name="A126108706J_Latest">#REF!</definedName>
    <definedName name="A126108710X">#REF!,#REF!</definedName>
    <definedName name="A126108710X_Data">#REF!</definedName>
    <definedName name="A126108710X_Latest">#REF!</definedName>
    <definedName name="A126108714J">#REF!,#REF!</definedName>
    <definedName name="A126108714J_Data">#REF!</definedName>
    <definedName name="A126108714J_Latest">#REF!</definedName>
    <definedName name="A126108718T">#REF!,#REF!</definedName>
    <definedName name="A126108718T_Data">#REF!</definedName>
    <definedName name="A126108718T_Latest">#REF!</definedName>
    <definedName name="A126108722J">#REF!,#REF!</definedName>
    <definedName name="A126108722J_Data">#REF!</definedName>
    <definedName name="A126108722J_Latest">#REF!</definedName>
    <definedName name="A126108726T">#REF!,#REF!</definedName>
    <definedName name="A126108726T_Data">#REF!</definedName>
    <definedName name="A126108726T_Latest">#REF!</definedName>
    <definedName name="A126108730J">#REF!,#REF!</definedName>
    <definedName name="A126108730J_Data">#REF!</definedName>
    <definedName name="A126108730J_Latest">#REF!</definedName>
    <definedName name="A126108734T">#REF!,#REF!</definedName>
    <definedName name="A126108734T_Data">#REF!</definedName>
    <definedName name="A126108734T_Latest">#REF!</definedName>
    <definedName name="A126108738A">#REF!,#REF!</definedName>
    <definedName name="A126108738A_Data">#REF!</definedName>
    <definedName name="A126108738A_Latest">#REF!</definedName>
    <definedName name="A126108742T">#REF!,#REF!</definedName>
    <definedName name="A126108742T_Data">#REF!</definedName>
    <definedName name="A126108742T_Latest">#REF!</definedName>
    <definedName name="A126108746A">#REF!,#REF!</definedName>
    <definedName name="A126108746A_Data">#REF!</definedName>
    <definedName name="A126108746A_Latest">#REF!</definedName>
    <definedName name="A126108750T">#REF!,#REF!</definedName>
    <definedName name="A126108750T_Data">#REF!</definedName>
    <definedName name="A126108750T_Latest">#REF!</definedName>
    <definedName name="A126108754A">#REF!,#REF!</definedName>
    <definedName name="A126108754A_Data">#REF!</definedName>
    <definedName name="A126108754A_Latest">#REF!</definedName>
    <definedName name="A126108758K">#REF!,#REF!</definedName>
    <definedName name="A126108758K_Data">#REF!</definedName>
    <definedName name="A126108758K_Latest">#REF!</definedName>
    <definedName name="A126108762A">#REF!,#REF!</definedName>
    <definedName name="A126108762A_Data">#REF!</definedName>
    <definedName name="A126108762A_Latest">#REF!</definedName>
    <definedName name="A126108766K">#REF!,#REF!</definedName>
    <definedName name="A126108766K_Data">#REF!</definedName>
    <definedName name="A126108766K_Latest">#REF!</definedName>
    <definedName name="A126108770A">#REF!,#REF!</definedName>
    <definedName name="A126108770A_Data">#REF!</definedName>
    <definedName name="A126108770A_Latest">#REF!</definedName>
    <definedName name="A126108774K">#REF!,#REF!</definedName>
    <definedName name="A126108774K_Data">#REF!</definedName>
    <definedName name="A126108774K_Latest">#REF!</definedName>
    <definedName name="A126108778V">#REF!,#REF!</definedName>
    <definedName name="A126108778V_Data">#REF!</definedName>
    <definedName name="A126108778V_Latest">#REF!</definedName>
    <definedName name="A126108782K">#REF!,#REF!</definedName>
    <definedName name="A126108782K_Data">#REF!</definedName>
    <definedName name="A126108782K_Latest">#REF!</definedName>
    <definedName name="A126108786V">#REF!,#REF!</definedName>
    <definedName name="A126108786V_Data">#REF!</definedName>
    <definedName name="A126108786V_Latest">#REF!</definedName>
    <definedName name="A126108790K">#REF!,#REF!</definedName>
    <definedName name="A126108790K_Data">#REF!</definedName>
    <definedName name="A126108790K_Latest">#REF!</definedName>
    <definedName name="A126108794V">#REF!,#REF!</definedName>
    <definedName name="A126108794V_Data">#REF!</definedName>
    <definedName name="A126108794V_Latest">#REF!</definedName>
    <definedName name="A126108798C">#REF!,#REF!</definedName>
    <definedName name="A126108798C_Data">#REF!</definedName>
    <definedName name="A126108798C_Latest">#REF!</definedName>
    <definedName name="A126108802J">#REF!,#REF!</definedName>
    <definedName name="A126108802J_Data">#REF!</definedName>
    <definedName name="A126108802J_Latest">#REF!</definedName>
    <definedName name="A126108806T">#REF!,#REF!</definedName>
    <definedName name="A126108806T_Data">#REF!</definedName>
    <definedName name="A126108806T_Latest">#REF!</definedName>
    <definedName name="A126108810J">#REF!,#REF!</definedName>
    <definedName name="A126108810J_Data">#REF!</definedName>
    <definedName name="A126108810J_Latest">#REF!</definedName>
    <definedName name="A126108814T">#REF!,#REF!</definedName>
    <definedName name="A126108814T_Data">#REF!</definedName>
    <definedName name="A126108814T_Latest">#REF!</definedName>
    <definedName name="A126109938L">#REF!,#REF!</definedName>
    <definedName name="A126109938L_Data">#REF!</definedName>
    <definedName name="A126109938L_Latest">#REF!</definedName>
    <definedName name="A126109942C">#REF!,#REF!</definedName>
    <definedName name="A126109942C_Data">#REF!</definedName>
    <definedName name="A126109942C_Latest">#REF!</definedName>
    <definedName name="A126109946L">#REF!,#REF!</definedName>
    <definedName name="A126109946L_Data">#REF!</definedName>
    <definedName name="A126109946L_Latest">#REF!</definedName>
    <definedName name="A126109950C">#REF!,#REF!</definedName>
    <definedName name="A126109950C_Data">#REF!</definedName>
    <definedName name="A126109950C_Latest">#REF!</definedName>
    <definedName name="A126109954L">#REF!,#REF!</definedName>
    <definedName name="A126109954L_Data">#REF!</definedName>
    <definedName name="A126109954L_Latest">#REF!</definedName>
    <definedName name="A126109958W">#REF!,#REF!</definedName>
    <definedName name="A126109958W_Data">#REF!</definedName>
    <definedName name="A126109958W_Latest">#REF!</definedName>
    <definedName name="A126109962L">#REF!,#REF!</definedName>
    <definedName name="A126109962L_Data">#REF!</definedName>
    <definedName name="A126109962L_Latest">#REF!</definedName>
    <definedName name="A126109966W">#REF!,#REF!</definedName>
    <definedName name="A126109966W_Data">#REF!</definedName>
    <definedName name="A126109966W_Latest">#REF!</definedName>
    <definedName name="A126109970L">#REF!,#REF!</definedName>
    <definedName name="A126109970L_Data">#REF!</definedName>
    <definedName name="A126109970L_Latest">#REF!</definedName>
    <definedName name="A126109974W">#REF!,#REF!</definedName>
    <definedName name="A126109974W_Data">#REF!</definedName>
    <definedName name="A126109974W_Latest">#REF!</definedName>
    <definedName name="A126109978F">#REF!,#REF!</definedName>
    <definedName name="A126109978F_Data">#REF!</definedName>
    <definedName name="A126109978F_Latest">#REF!</definedName>
    <definedName name="A126109982W">#REF!,#REF!</definedName>
    <definedName name="A126109982W_Data">#REF!</definedName>
    <definedName name="A126109982W_Latest">#REF!</definedName>
    <definedName name="A126109986F">#REF!,#REF!</definedName>
    <definedName name="A126109986F_Data">#REF!</definedName>
    <definedName name="A126109986F_Latest">#REF!</definedName>
    <definedName name="A126109990W">#REF!,#REF!</definedName>
    <definedName name="A126109990W_Data">#REF!</definedName>
    <definedName name="A126109990W_Latest">#REF!</definedName>
    <definedName name="A126109994F">#REF!,#REF!</definedName>
    <definedName name="A126109994F_Data">#REF!</definedName>
    <definedName name="A126109994F_Latest">#REF!</definedName>
    <definedName name="A126109998R">#REF!,#REF!</definedName>
    <definedName name="A126109998R_Data">#REF!</definedName>
    <definedName name="A126109998R_Latest">#REF!</definedName>
    <definedName name="A126110002A">#REF!,#REF!</definedName>
    <definedName name="A126110002A_Data">#REF!</definedName>
    <definedName name="A126110002A_Latest">#REF!</definedName>
    <definedName name="A126110006K">#REF!,#REF!</definedName>
    <definedName name="A126110006K_Data">#REF!</definedName>
    <definedName name="A126110006K_Latest">#REF!</definedName>
    <definedName name="A126110010A">#REF!,#REF!</definedName>
    <definedName name="A126110010A_Data">#REF!</definedName>
    <definedName name="A126110010A_Latest">#REF!</definedName>
    <definedName name="A126110014K">#REF!,#REF!</definedName>
    <definedName name="A126110014K_Data">#REF!</definedName>
    <definedName name="A126110014K_Latest">#REF!</definedName>
    <definedName name="A126110018V">#REF!,#REF!</definedName>
    <definedName name="A126110018V_Data">#REF!</definedName>
    <definedName name="A126110018V_Latest">#REF!</definedName>
    <definedName name="A126110022K">#REF!,#REF!</definedName>
    <definedName name="A126110022K_Data">#REF!</definedName>
    <definedName name="A126110022K_Latest">#REF!</definedName>
    <definedName name="A126110026V">#REF!,#REF!</definedName>
    <definedName name="A126110026V_Data">#REF!</definedName>
    <definedName name="A126110026V_Latest">#REF!</definedName>
    <definedName name="A126110030K">#REF!,#REF!</definedName>
    <definedName name="A126110030K_Data">#REF!</definedName>
    <definedName name="A126110030K_Latest">#REF!</definedName>
    <definedName name="A126110034V">#REF!,#REF!</definedName>
    <definedName name="A126110034V_Data">#REF!</definedName>
    <definedName name="A126110034V_Latest">#REF!</definedName>
    <definedName name="A126110038C">#REF!,#REF!</definedName>
    <definedName name="A126110038C_Data">#REF!</definedName>
    <definedName name="A126110038C_Latest">#REF!</definedName>
    <definedName name="A126110042V">#REF!,#REF!</definedName>
    <definedName name="A126110042V_Data">#REF!</definedName>
    <definedName name="A126110042V_Latest">#REF!</definedName>
    <definedName name="A126110046C">#REF!,#REF!</definedName>
    <definedName name="A126110046C_Data">#REF!</definedName>
    <definedName name="A126110046C_Latest">#REF!</definedName>
    <definedName name="A126110050V">#REF!,#REF!</definedName>
    <definedName name="A126110050V_Data">#REF!</definedName>
    <definedName name="A126110050V_Latest">#REF!</definedName>
    <definedName name="A126110054C">#REF!,#REF!</definedName>
    <definedName name="A126110054C_Data">#REF!</definedName>
    <definedName name="A126110054C_Latest">#REF!</definedName>
    <definedName name="A126110058L">#REF!,#REF!</definedName>
    <definedName name="A126110058L_Data">#REF!</definedName>
    <definedName name="A126110058L_Latest">#REF!</definedName>
    <definedName name="A126110062C">#REF!,#REF!</definedName>
    <definedName name="A126110062C_Data">#REF!</definedName>
    <definedName name="A126110062C_Latest">#REF!</definedName>
    <definedName name="A126110066L">#REF!,#REF!</definedName>
    <definedName name="A126110066L_Data">#REF!</definedName>
    <definedName name="A126110066L_Latest">#REF!</definedName>
    <definedName name="A126110070C">#REF!,#REF!</definedName>
    <definedName name="A126110070C_Data">#REF!</definedName>
    <definedName name="A126110070C_Latest">#REF!</definedName>
    <definedName name="A126110074L">#REF!,#REF!</definedName>
    <definedName name="A126110074L_Data">#REF!</definedName>
    <definedName name="A126110074L_Latest">#REF!</definedName>
    <definedName name="A126110078W">#REF!,#REF!</definedName>
    <definedName name="A126110078W_Data">#REF!</definedName>
    <definedName name="A126110078W_Latest">#REF!</definedName>
    <definedName name="A126110082L">#REF!,#REF!</definedName>
    <definedName name="A126110082L_Data">#REF!</definedName>
    <definedName name="A126110082L_Latest">#REF!</definedName>
    <definedName name="A126110086W">#REF!,#REF!</definedName>
    <definedName name="A126110086W_Data">#REF!</definedName>
    <definedName name="A126110086W_Latest">#REF!</definedName>
    <definedName name="A126110090L">#REF!,#REF!</definedName>
    <definedName name="A126110090L_Data">#REF!</definedName>
    <definedName name="A126110090L_Latest">#REF!</definedName>
    <definedName name="A126110094W">#REF!,#REF!</definedName>
    <definedName name="A126110094W_Data">#REF!</definedName>
    <definedName name="A126110094W_Latest">#REF!</definedName>
    <definedName name="A126110098F">#REF!,#REF!</definedName>
    <definedName name="A126110098F_Data">#REF!</definedName>
    <definedName name="A126110098F_Latest">#REF!</definedName>
    <definedName name="A126110102K">#REF!,#REF!</definedName>
    <definedName name="A126110102K_Data">#REF!</definedName>
    <definedName name="A126110102K_Latest">#REF!</definedName>
    <definedName name="A126110106V">#REF!,#REF!</definedName>
    <definedName name="A126110106V_Data">#REF!</definedName>
    <definedName name="A126110106V_Latest">#REF!</definedName>
    <definedName name="A126110110K">#REF!,#REF!</definedName>
    <definedName name="A126110110K_Data">#REF!</definedName>
    <definedName name="A126110110K_Latest">#REF!</definedName>
    <definedName name="A126110114V">#REF!,#REF!</definedName>
    <definedName name="A126110114V_Data">#REF!</definedName>
    <definedName name="A126110114V_Latest">#REF!</definedName>
    <definedName name="A126110118C">#REF!,#REF!</definedName>
    <definedName name="A126110118C_Data">#REF!</definedName>
    <definedName name="A126110118C_Latest">#REF!</definedName>
    <definedName name="A126110122V">#REF!,#REF!</definedName>
    <definedName name="A126110122V_Data">#REF!</definedName>
    <definedName name="A126110122V_Latest">#REF!</definedName>
    <definedName name="A126110126C">#REF!,#REF!</definedName>
    <definedName name="A126110126C_Data">#REF!</definedName>
    <definedName name="A126110126C_Latest">#REF!</definedName>
    <definedName name="A126110130V">#REF!,#REF!</definedName>
    <definedName name="A126110130V_Data">#REF!</definedName>
    <definedName name="A126110130V_Latest">#REF!</definedName>
    <definedName name="A126110134C">#REF!,#REF!</definedName>
    <definedName name="A126110134C_Data">#REF!</definedName>
    <definedName name="A126110134C_Latest">#REF!</definedName>
    <definedName name="A126110138L">#REF!,#REF!</definedName>
    <definedName name="A126110138L_Data">#REF!</definedName>
    <definedName name="A126110138L_Latest">#REF!</definedName>
    <definedName name="A126110142C">#REF!,#REF!</definedName>
    <definedName name="A126110142C_Data">#REF!</definedName>
    <definedName name="A126110142C_Latest">#REF!</definedName>
    <definedName name="A126110146L">#REF!,#REF!</definedName>
    <definedName name="A126110146L_Data">#REF!</definedName>
    <definedName name="A126110146L_Latest">#REF!</definedName>
    <definedName name="A126110150C">#REF!,#REF!</definedName>
    <definedName name="A126110150C_Data">#REF!</definedName>
    <definedName name="A126110150C_Latest">#REF!</definedName>
    <definedName name="A126110154L">#REF!,#REF!</definedName>
    <definedName name="A126110154L_Data">#REF!</definedName>
    <definedName name="A126110154L_Latest">#REF!</definedName>
    <definedName name="A126110158W">#REF!,#REF!</definedName>
    <definedName name="A126110158W_Data">#REF!</definedName>
    <definedName name="A126110158W_Latest">#REF!</definedName>
    <definedName name="A126110162L">#REF!,#REF!</definedName>
    <definedName name="A126110162L_Data">#REF!</definedName>
    <definedName name="A126110162L_Latest">#REF!</definedName>
    <definedName name="A126110166W">#REF!,#REF!</definedName>
    <definedName name="A126110166W_Data">#REF!</definedName>
    <definedName name="A126110166W_Latest">#REF!</definedName>
    <definedName name="A126110170L">#REF!,#REF!</definedName>
    <definedName name="A126110170L_Data">#REF!</definedName>
    <definedName name="A126110170L_Latest">#REF!</definedName>
    <definedName name="A126110174W">#REF!,#REF!</definedName>
    <definedName name="A126110174W_Data">#REF!</definedName>
    <definedName name="A126110174W_Latest">#REF!</definedName>
    <definedName name="A126110178F">#REF!,#REF!</definedName>
    <definedName name="A126110178F_Data">#REF!</definedName>
    <definedName name="A126110178F_Latest">#REF!</definedName>
    <definedName name="A126110182W">#REF!,#REF!</definedName>
    <definedName name="A126110182W_Data">#REF!</definedName>
    <definedName name="A126110182W_Latest">#REF!</definedName>
    <definedName name="A126110186F">#REF!,#REF!</definedName>
    <definedName name="A126110186F_Data">#REF!</definedName>
    <definedName name="A126110186F_Latest">#REF!</definedName>
    <definedName name="A126110190W">#REF!,#REF!</definedName>
    <definedName name="A126110190W_Data">#REF!</definedName>
    <definedName name="A126110190W_Latest">#REF!</definedName>
    <definedName name="A126110194F">#REF!,#REF!</definedName>
    <definedName name="A126110194F_Data">#REF!</definedName>
    <definedName name="A126110194F_Latest">#REF!</definedName>
    <definedName name="A126110198R">#REF!,#REF!</definedName>
    <definedName name="A126110198R_Data">#REF!</definedName>
    <definedName name="A126110198R_Latest">#REF!</definedName>
    <definedName name="A126110202V">#REF!,#REF!</definedName>
    <definedName name="A126110202V_Data">#REF!</definedName>
    <definedName name="A126110202V_Latest">#REF!</definedName>
    <definedName name="A126110206C">#REF!,#REF!</definedName>
    <definedName name="A126110206C_Data">#REF!</definedName>
    <definedName name="A126110206C_Latest">#REF!</definedName>
    <definedName name="A126110210V">#REF!,#REF!</definedName>
    <definedName name="A126110210V_Data">#REF!</definedName>
    <definedName name="A126110210V_Latest">#REF!</definedName>
    <definedName name="A126110214C">#REF!,#REF!</definedName>
    <definedName name="A126110214C_Data">#REF!</definedName>
    <definedName name="A126110214C_Latest">#REF!</definedName>
    <definedName name="A126110218L">#REF!,#REF!</definedName>
    <definedName name="A126110218L_Data">#REF!</definedName>
    <definedName name="A126110218L_Latest">#REF!</definedName>
    <definedName name="A126110222C">#REF!,#REF!</definedName>
    <definedName name="A126110222C_Data">#REF!</definedName>
    <definedName name="A126110222C_Latest">#REF!</definedName>
    <definedName name="A126110226L">#REF!,#REF!</definedName>
    <definedName name="A126110226L_Data">#REF!</definedName>
    <definedName name="A126110226L_Latest">#REF!</definedName>
    <definedName name="A126110230C">#REF!,#REF!</definedName>
    <definedName name="A126110230C_Data">#REF!</definedName>
    <definedName name="A126110230C_Latest">#REF!</definedName>
    <definedName name="A126110234L">#REF!,#REF!</definedName>
    <definedName name="A126110234L_Data">#REF!</definedName>
    <definedName name="A126110234L_Latest">#REF!</definedName>
    <definedName name="A126110238W">#REF!,#REF!</definedName>
    <definedName name="A126110238W_Data">#REF!</definedName>
    <definedName name="A126110238W_Latest">#REF!</definedName>
    <definedName name="A126110242L">#REF!,#REF!</definedName>
    <definedName name="A126110242L_Data">#REF!</definedName>
    <definedName name="A126110242L_Latest">#REF!</definedName>
    <definedName name="A126110246W">#REF!,#REF!</definedName>
    <definedName name="A126110246W_Data">#REF!</definedName>
    <definedName name="A126110246W_Latest">#REF!</definedName>
    <definedName name="A126110250L">#REF!,#REF!</definedName>
    <definedName name="A126110250L_Data">#REF!</definedName>
    <definedName name="A126110250L_Latest">#REF!</definedName>
    <definedName name="A126110254W">#REF!,#REF!</definedName>
    <definedName name="A126110254W_Data">#REF!</definedName>
    <definedName name="A126110254W_Latest">#REF!</definedName>
    <definedName name="A126110258F">#REF!,#REF!</definedName>
    <definedName name="A126110258F_Data">#REF!</definedName>
    <definedName name="A126110258F_Latest">#REF!</definedName>
    <definedName name="A126110262W">#REF!,#REF!</definedName>
    <definedName name="A126110262W_Data">#REF!</definedName>
    <definedName name="A126110262W_Latest">#REF!</definedName>
    <definedName name="A126110266F">#REF!,#REF!</definedName>
    <definedName name="A126110266F_Data">#REF!</definedName>
    <definedName name="A126110266F_Latest">#REF!</definedName>
    <definedName name="A126110270W">#REF!,#REF!</definedName>
    <definedName name="A126110270W_Data">#REF!</definedName>
    <definedName name="A126110270W_Latest">#REF!</definedName>
    <definedName name="A126110274F">#REF!,#REF!</definedName>
    <definedName name="A126110274F_Data">#REF!</definedName>
    <definedName name="A126110274F_Latest">#REF!</definedName>
    <definedName name="A126110278R">#REF!,#REF!</definedName>
    <definedName name="A126110278R_Data">#REF!</definedName>
    <definedName name="A126110278R_Latest">#REF!</definedName>
    <definedName name="A126110282F">#REF!,#REF!</definedName>
    <definedName name="A126110282F_Data">#REF!</definedName>
    <definedName name="A126110282F_Latest">#REF!</definedName>
    <definedName name="A126110286R">#REF!,#REF!</definedName>
    <definedName name="A126110286R_Data">#REF!</definedName>
    <definedName name="A126110286R_Latest">#REF!</definedName>
    <definedName name="A126110290F">#REF!,#REF!</definedName>
    <definedName name="A126110290F_Data">#REF!</definedName>
    <definedName name="A126110290F_Latest">#REF!</definedName>
    <definedName name="A126110294R">#REF!,#REF!</definedName>
    <definedName name="A126110294R_Data">#REF!</definedName>
    <definedName name="A126110294R_Latest">#REF!</definedName>
    <definedName name="A126110298X">#REF!,#REF!</definedName>
    <definedName name="A126110298X_Data">#REF!</definedName>
    <definedName name="A126110298X_Latest">#REF!</definedName>
    <definedName name="A126110302C">#REF!,#REF!</definedName>
    <definedName name="A126110302C_Data">#REF!</definedName>
    <definedName name="A126110302C_Latest">#REF!</definedName>
    <definedName name="A126110306L">#REF!,#REF!</definedName>
    <definedName name="A126110306L_Data">#REF!</definedName>
    <definedName name="A126110306L_Latest">#REF!</definedName>
    <definedName name="A126110310C">#REF!,#REF!</definedName>
    <definedName name="A126110310C_Data">#REF!</definedName>
    <definedName name="A126110310C_Latest">#REF!</definedName>
    <definedName name="A126110314L">#REF!,#REF!</definedName>
    <definedName name="A126110314L_Data">#REF!</definedName>
    <definedName name="A126110314L_Latest">#REF!</definedName>
    <definedName name="A126110318W">#REF!,#REF!</definedName>
    <definedName name="A126110318W_Data">#REF!</definedName>
    <definedName name="A126110318W_Latest">#REF!</definedName>
    <definedName name="A126110322L">#REF!,#REF!</definedName>
    <definedName name="A126110322L_Data">#REF!</definedName>
    <definedName name="A126110322L_Latest">#REF!</definedName>
    <definedName name="A126110326W">#REF!,#REF!</definedName>
    <definedName name="A126110326W_Data">#REF!</definedName>
    <definedName name="A126110326W_Latest">#REF!</definedName>
    <definedName name="A126110330L">#REF!,#REF!</definedName>
    <definedName name="A126110330L_Data">#REF!</definedName>
    <definedName name="A126110330L_Latest">#REF!</definedName>
    <definedName name="A126110334W">#REF!,#REF!</definedName>
    <definedName name="A126110334W_Data">#REF!</definedName>
    <definedName name="A126110334W_Latest">#REF!</definedName>
    <definedName name="A126110338F">#REF!,#REF!</definedName>
    <definedName name="A126110338F_Data">#REF!</definedName>
    <definedName name="A126110338F_Latest">#REF!</definedName>
    <definedName name="A126110342W">#REF!,#REF!</definedName>
    <definedName name="A126110342W_Data">#REF!</definedName>
    <definedName name="A126110342W_Latest">#REF!</definedName>
    <definedName name="A126110346F">#REF!,#REF!</definedName>
    <definedName name="A126110346F_Data">#REF!</definedName>
    <definedName name="A126110346F_Latest">#REF!</definedName>
    <definedName name="A126110350W">#REF!,#REF!</definedName>
    <definedName name="A126110350W_Data">#REF!</definedName>
    <definedName name="A126110350W_Latest">#REF!</definedName>
    <definedName name="A126110354F">#REF!,#REF!</definedName>
    <definedName name="A126110354F_Data">#REF!</definedName>
    <definedName name="A126110354F_Latest">#REF!</definedName>
    <definedName name="A126110358R">#REF!,#REF!</definedName>
    <definedName name="A126110358R_Data">#REF!</definedName>
    <definedName name="A126110358R_Latest">#REF!</definedName>
    <definedName name="A126110362F">#REF!,#REF!</definedName>
    <definedName name="A126110362F_Data">#REF!</definedName>
    <definedName name="A126110362F_Latest">#REF!</definedName>
    <definedName name="A126110366R">#REF!,#REF!</definedName>
    <definedName name="A126110366R_Data">#REF!</definedName>
    <definedName name="A126110366R_Latest">#REF!</definedName>
    <definedName name="A126110370F">#REF!,#REF!</definedName>
    <definedName name="A126110370F_Data">#REF!</definedName>
    <definedName name="A126110370F_Latest">#REF!</definedName>
    <definedName name="A126110374R">#REF!,#REF!</definedName>
    <definedName name="A126110374R_Data">#REF!</definedName>
    <definedName name="A126110374R_Latest">#REF!</definedName>
    <definedName name="A126110378X">#REF!,#REF!</definedName>
    <definedName name="A126110378X_Data">#REF!</definedName>
    <definedName name="A126110378X_Latest">#REF!</definedName>
    <definedName name="A126110382R">#REF!,#REF!</definedName>
    <definedName name="A126110382R_Data">#REF!</definedName>
    <definedName name="A126110382R_Latest">#REF!</definedName>
    <definedName name="A126110386X">#REF!,#REF!</definedName>
    <definedName name="A126110386X_Data">#REF!</definedName>
    <definedName name="A126110386X_Latest">#REF!</definedName>
    <definedName name="A126110390R">#REF!,#REF!</definedName>
    <definedName name="A126110390R_Data">#REF!</definedName>
    <definedName name="A126110390R_Latest">#REF!</definedName>
    <definedName name="A126110394X">#REF!,#REF!</definedName>
    <definedName name="A126110394X_Data">#REF!</definedName>
    <definedName name="A126110394X_Latest">#REF!</definedName>
    <definedName name="A126110398J">#REF!,#REF!</definedName>
    <definedName name="A126110398J_Data">#REF!</definedName>
    <definedName name="A126110398J_Latest">#REF!</definedName>
    <definedName name="A126110402L">#REF!,#REF!</definedName>
    <definedName name="A126110402L_Data">#REF!</definedName>
    <definedName name="A126110402L_Latest">#REF!</definedName>
    <definedName name="A126110406W">#REF!,#REF!</definedName>
    <definedName name="A126110406W_Data">#REF!</definedName>
    <definedName name="A126110406W_Latest">#REF!</definedName>
    <definedName name="A126110410L">#REF!,#REF!</definedName>
    <definedName name="A126110410L_Data">#REF!</definedName>
    <definedName name="A126110410L_Latest">#REF!</definedName>
    <definedName name="A126110414W">#REF!,#REF!</definedName>
    <definedName name="A126110414W_Data">#REF!</definedName>
    <definedName name="A126110414W_Latest">#REF!</definedName>
    <definedName name="A126110418F">#REF!,#REF!</definedName>
    <definedName name="A126110418F_Data">#REF!</definedName>
    <definedName name="A126110418F_Latest">#REF!</definedName>
    <definedName name="A126110422W">#REF!,#REF!</definedName>
    <definedName name="A126110422W_Data">#REF!</definedName>
    <definedName name="A126110422W_Latest">#REF!</definedName>
    <definedName name="A126110426F">#REF!,#REF!</definedName>
    <definedName name="A126110426F_Data">#REF!</definedName>
    <definedName name="A126110426F_Latest">#REF!</definedName>
    <definedName name="A126110430W">#REF!,#REF!</definedName>
    <definedName name="A126110430W_Data">#REF!</definedName>
    <definedName name="A126110430W_Latest">#REF!</definedName>
    <definedName name="A126110434F">#REF!,#REF!</definedName>
    <definedName name="A126110434F_Data">#REF!</definedName>
    <definedName name="A126110434F_Latest">#REF!</definedName>
    <definedName name="A126110438R">#REF!,#REF!</definedName>
    <definedName name="A126110438R_Data">#REF!</definedName>
    <definedName name="A126110438R_Latest">#REF!</definedName>
    <definedName name="A126110442F">#REF!,#REF!</definedName>
    <definedName name="A126110442F_Data">#REF!</definedName>
    <definedName name="A126110442F_Latest">#REF!</definedName>
    <definedName name="A126110446R">#REF!,#REF!</definedName>
    <definedName name="A126110446R_Data">#REF!</definedName>
    <definedName name="A126110446R_Latest">#REF!</definedName>
    <definedName name="A126110450F">#REF!,#REF!</definedName>
    <definedName name="A126110450F_Data">#REF!</definedName>
    <definedName name="A126110450F_Latest">#REF!</definedName>
    <definedName name="A126110454R">#REF!,#REF!</definedName>
    <definedName name="A126110454R_Data">#REF!</definedName>
    <definedName name="A126110454R_Latest">#REF!</definedName>
    <definedName name="A126110458X">#REF!,#REF!</definedName>
    <definedName name="A126110458X_Data">#REF!</definedName>
    <definedName name="A126110458X_Latest">#REF!</definedName>
    <definedName name="A126110462R">#REF!,#REF!</definedName>
    <definedName name="A126110462R_Data">#REF!</definedName>
    <definedName name="A126110462R_Latest">#REF!</definedName>
    <definedName name="A126110466X">#REF!,#REF!</definedName>
    <definedName name="A126110466X_Data">#REF!</definedName>
    <definedName name="A126110466X_Latest">#REF!</definedName>
    <definedName name="A126110470R">#REF!,#REF!</definedName>
    <definedName name="A126110470R_Data">#REF!</definedName>
    <definedName name="A126110470R_Latest">#REF!</definedName>
    <definedName name="A126110474X">#REF!,#REF!</definedName>
    <definedName name="A126110474X_Data">#REF!</definedName>
    <definedName name="A126110474X_Latest">#REF!</definedName>
    <definedName name="A126110478J">#REF!,#REF!</definedName>
    <definedName name="A126110478J_Data">#REF!</definedName>
    <definedName name="A126110478J_Latest">#REF!</definedName>
    <definedName name="A126110482X">#REF!,#REF!</definedName>
    <definedName name="A126110482X_Data">#REF!</definedName>
    <definedName name="A126110482X_Latest">#REF!</definedName>
    <definedName name="A126110486J">#REF!,#REF!</definedName>
    <definedName name="A126110486J_Data">#REF!</definedName>
    <definedName name="A126110486J_Latest">#REF!</definedName>
    <definedName name="A126110490X">#REF!,#REF!</definedName>
    <definedName name="A126110490X_Data">#REF!</definedName>
    <definedName name="A126110490X_Latest">#REF!</definedName>
    <definedName name="A126110494J">#REF!,#REF!</definedName>
    <definedName name="A126110494J_Data">#REF!</definedName>
    <definedName name="A126110494J_Latest">#REF!</definedName>
    <definedName name="A126110498T">#REF!,#REF!</definedName>
    <definedName name="A126110498T_Data">#REF!</definedName>
    <definedName name="A126110498T_Latest">#REF!</definedName>
    <definedName name="A126110502W">#REF!,#REF!</definedName>
    <definedName name="A126110502W_Data">#REF!</definedName>
    <definedName name="A126110502W_Latest">#REF!</definedName>
    <definedName name="A126110506F">#REF!,#REF!</definedName>
    <definedName name="A126110506F_Data">#REF!</definedName>
    <definedName name="A126110506F_Latest">#REF!</definedName>
    <definedName name="A126110510W">#REF!,#REF!</definedName>
    <definedName name="A126110510W_Data">#REF!</definedName>
    <definedName name="A126110510W_Latest">#REF!</definedName>
    <definedName name="A126110514F">#REF!,#REF!</definedName>
    <definedName name="A126110514F_Data">#REF!</definedName>
    <definedName name="A126110514F_Latest">#REF!</definedName>
    <definedName name="A126110518R">#REF!,#REF!</definedName>
    <definedName name="A126110518R_Data">#REF!</definedName>
    <definedName name="A126110518R_Latest">#REF!</definedName>
    <definedName name="A126110522F">#REF!,#REF!</definedName>
    <definedName name="A126110522F_Data">#REF!</definedName>
    <definedName name="A126110522F_Latest">#REF!</definedName>
    <definedName name="A126110526R">#REF!,#REF!</definedName>
    <definedName name="A126110526R_Data">#REF!</definedName>
    <definedName name="A126110526R_Latest">#REF!</definedName>
    <definedName name="A126110530F">#REF!,#REF!</definedName>
    <definedName name="A126110530F_Data">#REF!</definedName>
    <definedName name="A126110530F_Latest">#REF!</definedName>
    <definedName name="A126110534R">#REF!,#REF!</definedName>
    <definedName name="A126110534R_Data">#REF!</definedName>
    <definedName name="A126110534R_Latest">#REF!</definedName>
    <definedName name="A126110538X">#REF!,#REF!</definedName>
    <definedName name="A126110538X_Data">#REF!</definedName>
    <definedName name="A126110538X_Latest">#REF!</definedName>
    <definedName name="A126110542R">#REF!,#REF!</definedName>
    <definedName name="A126110542R_Data">#REF!</definedName>
    <definedName name="A126110542R_Latest">#REF!</definedName>
    <definedName name="A126110546X">#REF!,#REF!</definedName>
    <definedName name="A126110546X_Data">#REF!</definedName>
    <definedName name="A126110546X_Latest">#REF!</definedName>
    <definedName name="A126110550R">#REF!,#REF!</definedName>
    <definedName name="A126110550R_Data">#REF!</definedName>
    <definedName name="A126110550R_Latest">#REF!</definedName>
    <definedName name="A126110554X">#REF!,#REF!</definedName>
    <definedName name="A126110554X_Data">#REF!</definedName>
    <definedName name="A126110554X_Latest">#REF!</definedName>
    <definedName name="A126110558J">#REF!,#REF!</definedName>
    <definedName name="A126110558J_Data">#REF!</definedName>
    <definedName name="A126110558J_Latest">#REF!</definedName>
    <definedName name="A126110562X">#REF!,#REF!</definedName>
    <definedName name="A126110562X_Data">#REF!</definedName>
    <definedName name="A126110562X_Latest">#REF!</definedName>
    <definedName name="A126110566J">#REF!,#REF!</definedName>
    <definedName name="A126110566J_Data">#REF!</definedName>
    <definedName name="A126110566J_Latest">#REF!</definedName>
    <definedName name="A126110570X">#REF!,#REF!</definedName>
    <definedName name="A126110570X_Data">#REF!</definedName>
    <definedName name="A126110570X_Latest">#REF!</definedName>
    <definedName name="A126110574J">#REF!,#REF!</definedName>
    <definedName name="A126110574J_Data">#REF!</definedName>
    <definedName name="A126110574J_Latest">#REF!</definedName>
    <definedName name="A126110578T">#REF!,#REF!</definedName>
    <definedName name="A126110578T_Data">#REF!</definedName>
    <definedName name="A126110578T_Latest">#REF!</definedName>
    <definedName name="A126110582J">#REF!,#REF!</definedName>
    <definedName name="A126110582J_Data">#REF!</definedName>
    <definedName name="A126110582J_Latest">#REF!</definedName>
    <definedName name="A126110586T">#REF!,#REF!</definedName>
    <definedName name="A126110586T_Data">#REF!</definedName>
    <definedName name="A126110586T_Latest">#REF!</definedName>
    <definedName name="A126110590J">#REF!,#REF!</definedName>
    <definedName name="A126110590J_Data">#REF!</definedName>
    <definedName name="A126110590J_Latest">#REF!</definedName>
    <definedName name="A126110594T">#REF!,#REF!</definedName>
    <definedName name="A126110594T_Data">#REF!</definedName>
    <definedName name="A126110594T_Latest">#REF!</definedName>
    <definedName name="A126110598A">#REF!,#REF!</definedName>
    <definedName name="A126110598A_Data">#REF!</definedName>
    <definedName name="A126110598A_Latest">#REF!</definedName>
    <definedName name="A126110602F">#REF!,#REF!</definedName>
    <definedName name="A126110602F_Data">#REF!</definedName>
    <definedName name="A126110602F_Latest">#REF!</definedName>
    <definedName name="A126110606R">#REF!,#REF!</definedName>
    <definedName name="A126110606R_Data">#REF!</definedName>
    <definedName name="A126110606R_Latest">#REF!</definedName>
    <definedName name="A126110610F">#REF!,#REF!</definedName>
    <definedName name="A126110610F_Data">#REF!</definedName>
    <definedName name="A126110610F_Latest">#REF!</definedName>
    <definedName name="A126110614R">#REF!,#REF!</definedName>
    <definedName name="A126110614R_Data">#REF!</definedName>
    <definedName name="A126110614R_Latest">#REF!</definedName>
    <definedName name="A126110618X">#REF!,#REF!</definedName>
    <definedName name="A126110618X_Data">#REF!</definedName>
    <definedName name="A126110618X_Latest">#REF!</definedName>
    <definedName name="A126110622R">#REF!,#REF!</definedName>
    <definedName name="A126110622R_Data">#REF!</definedName>
    <definedName name="A126110622R_Latest">#REF!</definedName>
    <definedName name="A126110626X">#REF!,#REF!</definedName>
    <definedName name="A126110626X_Data">#REF!</definedName>
    <definedName name="A126110626X_Latest">#REF!</definedName>
    <definedName name="A126110630R">#REF!,#REF!</definedName>
    <definedName name="A126110630R_Data">#REF!</definedName>
    <definedName name="A126110630R_Latest">#REF!</definedName>
    <definedName name="A126110634X">#REF!,#REF!</definedName>
    <definedName name="A126110634X_Data">#REF!</definedName>
    <definedName name="A126110634X_Latest">#REF!</definedName>
    <definedName name="A126110638J">#REF!,#REF!</definedName>
    <definedName name="A126110638J_Data">#REF!</definedName>
    <definedName name="A126110638J_Latest">#REF!</definedName>
    <definedName name="A126110642X">#REF!,#REF!</definedName>
    <definedName name="A126110642X_Data">#REF!</definedName>
    <definedName name="A126110642X_Latest">#REF!</definedName>
    <definedName name="A126110646J">#REF!,#REF!</definedName>
    <definedName name="A126110646J_Data">#REF!</definedName>
    <definedName name="A126110646J_Latest">#REF!</definedName>
    <definedName name="A126110650X">#REF!,#REF!</definedName>
    <definedName name="A126110650X_Data">#REF!</definedName>
    <definedName name="A126110650X_Latest">#REF!</definedName>
    <definedName name="A126110654J">#REF!,#REF!</definedName>
    <definedName name="A126110654J_Data">#REF!</definedName>
    <definedName name="A126110654J_Latest">#REF!</definedName>
    <definedName name="A126110658T">#REF!,#REF!</definedName>
    <definedName name="A126110658T_Data">#REF!</definedName>
    <definedName name="A126110658T_Latest">#REF!</definedName>
    <definedName name="A126110662J">#REF!,#REF!</definedName>
    <definedName name="A126110662J_Data">#REF!</definedName>
    <definedName name="A126110662J_Latest">#REF!</definedName>
    <definedName name="A126110666T">#REF!,#REF!</definedName>
    <definedName name="A126110666T_Data">#REF!</definedName>
    <definedName name="A126110666T_Latest">#REF!</definedName>
    <definedName name="A126110670J">#REF!,#REF!</definedName>
    <definedName name="A126110670J_Data">#REF!</definedName>
    <definedName name="A126110670J_Latest">#REF!</definedName>
    <definedName name="A126110674T">#REF!,#REF!</definedName>
    <definedName name="A126110674T_Data">#REF!</definedName>
    <definedName name="A126110674T_Latest">#REF!</definedName>
    <definedName name="A126110678A">#REF!,#REF!</definedName>
    <definedName name="A126110678A_Data">#REF!</definedName>
    <definedName name="A126110678A_Latest">#REF!</definedName>
    <definedName name="A126110682T">#REF!,#REF!</definedName>
    <definedName name="A126110682T_Data">#REF!</definedName>
    <definedName name="A126110682T_Latest">#REF!</definedName>
    <definedName name="A126110686A">#REF!,#REF!</definedName>
    <definedName name="A126110686A_Data">#REF!</definedName>
    <definedName name="A126110686A_Latest">#REF!</definedName>
    <definedName name="A126110690T">#REF!,#REF!</definedName>
    <definedName name="A126110690T_Data">#REF!</definedName>
    <definedName name="A126110690T_Latest">#REF!</definedName>
    <definedName name="A126110694A">#REF!,#REF!</definedName>
    <definedName name="A126110694A_Data">#REF!</definedName>
    <definedName name="A126110694A_Latest">#REF!</definedName>
    <definedName name="A126110698K">#REF!,#REF!</definedName>
    <definedName name="A126110698K_Data">#REF!</definedName>
    <definedName name="A126110698K_Latest">#REF!</definedName>
    <definedName name="A126110702R">#REF!,#REF!</definedName>
    <definedName name="A126110702R_Data">#REF!</definedName>
    <definedName name="A126110702R_Latest">#REF!</definedName>
    <definedName name="A126110706X">#REF!,#REF!</definedName>
    <definedName name="A126110706X_Data">#REF!</definedName>
    <definedName name="A126110706X_Latest">#REF!</definedName>
    <definedName name="A126110710R">#REF!,#REF!</definedName>
    <definedName name="A126110710R_Data">#REF!</definedName>
    <definedName name="A126110710R_Latest">#REF!</definedName>
    <definedName name="A126110714X">#REF!,#REF!</definedName>
    <definedName name="A126110714X_Data">#REF!</definedName>
    <definedName name="A126110714X_Latest">#REF!</definedName>
    <definedName name="A126110718J">#REF!,#REF!</definedName>
    <definedName name="A126110718J_Data">#REF!</definedName>
    <definedName name="A126110718J_Latest">#REF!</definedName>
    <definedName name="A126110722X">#REF!,#REF!</definedName>
    <definedName name="A126110722X_Data">#REF!</definedName>
    <definedName name="A126110722X_Latest">#REF!</definedName>
    <definedName name="A126110726J">#REF!,#REF!</definedName>
    <definedName name="A126110726J_Data">#REF!</definedName>
    <definedName name="A126110726J_Latest">#REF!</definedName>
    <definedName name="A126110730X">#REF!,#REF!</definedName>
    <definedName name="A126110730X_Data">#REF!</definedName>
    <definedName name="A126110730X_Latest">#REF!</definedName>
    <definedName name="A126110734J">#REF!,#REF!</definedName>
    <definedName name="A126110734J_Data">#REF!</definedName>
    <definedName name="A126110734J_Latest">#REF!</definedName>
    <definedName name="A126110738T">#REF!,#REF!</definedName>
    <definedName name="A126110738T_Data">#REF!</definedName>
    <definedName name="A126110738T_Latest">#REF!</definedName>
    <definedName name="A126110742J">#REF!,#REF!</definedName>
    <definedName name="A126110742J_Data">#REF!</definedName>
    <definedName name="A126110742J_Latest">#REF!</definedName>
    <definedName name="A126110746T">#REF!,#REF!</definedName>
    <definedName name="A126110746T_Data">#REF!</definedName>
    <definedName name="A126110746T_Latest">#REF!</definedName>
    <definedName name="A126110750J">#REF!,#REF!</definedName>
    <definedName name="A126110750J_Data">#REF!</definedName>
    <definedName name="A126110750J_Latest">#REF!</definedName>
    <definedName name="A126110754T">#REF!,#REF!</definedName>
    <definedName name="A126110754T_Data">#REF!</definedName>
    <definedName name="A126110754T_Latest">#REF!</definedName>
    <definedName name="A126110758A">#REF!,#REF!</definedName>
    <definedName name="A126110758A_Data">#REF!</definedName>
    <definedName name="A126110758A_Latest">#REF!</definedName>
    <definedName name="A126110762T">#REF!,#REF!</definedName>
    <definedName name="A126110762T_Data">#REF!</definedName>
    <definedName name="A126110762T_Latest">#REF!</definedName>
    <definedName name="A126110766A">#REF!,#REF!</definedName>
    <definedName name="A126110766A_Data">#REF!</definedName>
    <definedName name="A126110766A_Latest">#REF!</definedName>
    <definedName name="A126110770T">#REF!,#REF!</definedName>
    <definedName name="A126110770T_Data">#REF!</definedName>
    <definedName name="A126110770T_Latest">#REF!</definedName>
    <definedName name="A126110774A">#REF!,#REF!</definedName>
    <definedName name="A126110774A_Data">#REF!</definedName>
    <definedName name="A126110774A_Latest">#REF!</definedName>
    <definedName name="A126110778K">#REF!,#REF!</definedName>
    <definedName name="A126110778K_Data">#REF!</definedName>
    <definedName name="A126110778K_Latest">#REF!</definedName>
    <definedName name="A126110782A">#REF!,#REF!</definedName>
    <definedName name="A126110782A_Data">#REF!</definedName>
    <definedName name="A126110782A_Latest">#REF!</definedName>
    <definedName name="A126110786K">#REF!,#REF!</definedName>
    <definedName name="A126110786K_Data">#REF!</definedName>
    <definedName name="A126110786K_Latest">#REF!</definedName>
    <definedName name="A126110790A">#REF!,#REF!</definedName>
    <definedName name="A126110790A_Data">#REF!</definedName>
    <definedName name="A126110790A_Latest">#REF!</definedName>
    <definedName name="A126110794K">#REF!,#REF!</definedName>
    <definedName name="A126110794K_Data">#REF!</definedName>
    <definedName name="A126110794K_Latest">#REF!</definedName>
    <definedName name="A126110798V">#REF!,#REF!</definedName>
    <definedName name="A126110798V_Data">#REF!</definedName>
    <definedName name="A126110798V_Latest">#REF!</definedName>
    <definedName name="A126110802X">#REF!,#REF!</definedName>
    <definedName name="A126110802X_Data">#REF!</definedName>
    <definedName name="A126110802X_Latest">#REF!</definedName>
    <definedName name="A126110806J">#REF!,#REF!</definedName>
    <definedName name="A126110806J_Data">#REF!</definedName>
    <definedName name="A126110806J_Latest">#REF!</definedName>
    <definedName name="A126110810X">#REF!,#REF!</definedName>
    <definedName name="A126110810X_Data">#REF!</definedName>
    <definedName name="A126110810X_Latest">#REF!</definedName>
    <definedName name="A126110814J">#REF!,#REF!</definedName>
    <definedName name="A126110814J_Data">#REF!</definedName>
    <definedName name="A126110814J_Latest">#REF!</definedName>
    <definedName name="A126110818T">#REF!,#REF!</definedName>
    <definedName name="A126110818T_Data">#REF!</definedName>
    <definedName name="A126110818T_Latest">#REF!</definedName>
    <definedName name="A126110822J">#REF!,#REF!</definedName>
    <definedName name="A126110822J_Data">#REF!</definedName>
    <definedName name="A126110822J_Latest">#REF!</definedName>
    <definedName name="A126110826T">#REF!,#REF!</definedName>
    <definedName name="A126110826T_Data">#REF!</definedName>
    <definedName name="A126110826T_Latest">#REF!</definedName>
    <definedName name="A126110830J">#REF!,#REF!</definedName>
    <definedName name="A126110830J_Data">#REF!</definedName>
    <definedName name="A126110830J_Latest">#REF!</definedName>
    <definedName name="A126110834T">#REF!,#REF!</definedName>
    <definedName name="A126110834T_Data">#REF!</definedName>
    <definedName name="A126110834T_Latest">#REF!</definedName>
    <definedName name="A126110838A">#REF!,#REF!</definedName>
    <definedName name="A126110838A_Data">#REF!</definedName>
    <definedName name="A126110838A_Latest">#REF!</definedName>
    <definedName name="A126110842T">#REF!,#REF!</definedName>
    <definedName name="A126110842T_Data">#REF!</definedName>
    <definedName name="A126110842T_Latest">#REF!</definedName>
    <definedName name="A126110846A">#REF!,#REF!</definedName>
    <definedName name="A126110846A_Data">#REF!</definedName>
    <definedName name="A126110846A_Latest">#REF!</definedName>
    <definedName name="A126110850T">#REF!,#REF!</definedName>
    <definedName name="A126110850T_Data">#REF!</definedName>
    <definedName name="A126110850T_Latest">#REF!</definedName>
    <definedName name="A126110854A">#REF!,#REF!</definedName>
    <definedName name="A126110854A_Data">#REF!</definedName>
    <definedName name="A126110854A_Latest">#REF!</definedName>
    <definedName name="A126110858K">#REF!,#REF!</definedName>
    <definedName name="A126110858K_Data">#REF!</definedName>
    <definedName name="A126110858K_Latest">#REF!</definedName>
    <definedName name="A126110862A">#REF!,#REF!</definedName>
    <definedName name="A126110862A_Data">#REF!</definedName>
    <definedName name="A126110862A_Latest">#REF!</definedName>
    <definedName name="A126110866K">#REF!,#REF!</definedName>
    <definedName name="A126110866K_Data">#REF!</definedName>
    <definedName name="A126110866K_Latest">#REF!</definedName>
    <definedName name="A126110870A">#REF!,#REF!</definedName>
    <definedName name="A126110870A_Data">#REF!</definedName>
    <definedName name="A126110870A_Latest">#REF!</definedName>
    <definedName name="A126110874K">#REF!,#REF!</definedName>
    <definedName name="A126110874K_Data">#REF!</definedName>
    <definedName name="A126110874K_Latest">#REF!</definedName>
    <definedName name="A126110878V">#REF!,#REF!</definedName>
    <definedName name="A126110878V_Data">#REF!</definedName>
    <definedName name="A126110878V_Latest">#REF!</definedName>
    <definedName name="A126110882K">#REF!,#REF!</definedName>
    <definedName name="A126110882K_Data">#REF!</definedName>
    <definedName name="A126110882K_Latest">#REF!</definedName>
    <definedName name="A126110886V">#REF!,#REF!</definedName>
    <definedName name="A126110886V_Data">#REF!</definedName>
    <definedName name="A126110886V_Latest">#REF!</definedName>
    <definedName name="A126110890K">#REF!,#REF!</definedName>
    <definedName name="A126110890K_Data">#REF!</definedName>
    <definedName name="A126110890K_Latest">#REF!</definedName>
    <definedName name="A126110894V">#REF!,#REF!</definedName>
    <definedName name="A126110894V_Data">#REF!</definedName>
    <definedName name="A126110894V_Latest">#REF!</definedName>
    <definedName name="A126110898C">#REF!,#REF!</definedName>
    <definedName name="A126110898C_Data">#REF!</definedName>
    <definedName name="A126110898C_Latest">#REF!</definedName>
    <definedName name="A126110902J">#REF!,#REF!</definedName>
    <definedName name="A126110902J_Data">#REF!</definedName>
    <definedName name="A126110902J_Latest">#REF!</definedName>
    <definedName name="A126110906T">#REF!,#REF!</definedName>
    <definedName name="A126110906T_Data">#REF!</definedName>
    <definedName name="A126110906T_Latest">#REF!</definedName>
    <definedName name="A126110910J">#REF!,#REF!</definedName>
    <definedName name="A126110910J_Data">#REF!</definedName>
    <definedName name="A126110910J_Latest">#REF!</definedName>
    <definedName name="A126110914T">#REF!,#REF!</definedName>
    <definedName name="A126110914T_Data">#REF!</definedName>
    <definedName name="A126110914T_Latest">#REF!</definedName>
    <definedName name="A126110918A">#REF!,#REF!</definedName>
    <definedName name="A126110918A_Data">#REF!</definedName>
    <definedName name="A126110918A_Latest">#REF!</definedName>
    <definedName name="A126110922T">#REF!,#REF!</definedName>
    <definedName name="A126110922T_Data">#REF!</definedName>
    <definedName name="A126110922T_Latest">#REF!</definedName>
    <definedName name="A126110926A">#REF!,#REF!</definedName>
    <definedName name="A126110926A_Data">#REF!</definedName>
    <definedName name="A126110926A_Latest">#REF!</definedName>
    <definedName name="A126110930T">#REF!,#REF!</definedName>
    <definedName name="A126110930T_Data">#REF!</definedName>
    <definedName name="A126110930T_Latest">#REF!</definedName>
    <definedName name="A126110934A">#REF!,#REF!</definedName>
    <definedName name="A126110934A_Data">#REF!</definedName>
    <definedName name="A126110934A_Latest">#REF!</definedName>
    <definedName name="A126110938K">#REF!,#REF!</definedName>
    <definedName name="A126110938K_Data">#REF!</definedName>
    <definedName name="A126110938K_Latest">#REF!</definedName>
    <definedName name="A126110942A">#REF!,#REF!</definedName>
    <definedName name="A126110942A_Data">#REF!</definedName>
    <definedName name="A126110942A_Latest">#REF!</definedName>
    <definedName name="A126110946K">#REF!,#REF!</definedName>
    <definedName name="A126110946K_Data">#REF!</definedName>
    <definedName name="A126110946K_Latest">#REF!</definedName>
    <definedName name="A126110950A">#REF!,#REF!</definedName>
    <definedName name="A126110950A_Data">#REF!</definedName>
    <definedName name="A126110950A_Latest">#REF!</definedName>
    <definedName name="A126110954K">#REF!,#REF!</definedName>
    <definedName name="A126110954K_Data">#REF!</definedName>
    <definedName name="A126110954K_Latest">#REF!</definedName>
    <definedName name="A126110958V">#REF!,#REF!</definedName>
    <definedName name="A126110958V_Data">#REF!</definedName>
    <definedName name="A126110958V_Latest">#REF!</definedName>
    <definedName name="A126110962K">#REF!,#REF!</definedName>
    <definedName name="A126110962K_Data">#REF!</definedName>
    <definedName name="A126110962K_Latest">#REF!</definedName>
    <definedName name="A126110966V">#REF!,#REF!</definedName>
    <definedName name="A126110966V_Data">#REF!</definedName>
    <definedName name="A126110966V_Latest">#REF!</definedName>
    <definedName name="A126110970K">#REF!,#REF!</definedName>
    <definedName name="A126110970K_Data">#REF!</definedName>
    <definedName name="A126110970K_Latest">#REF!</definedName>
    <definedName name="A126110974V">#REF!,#REF!</definedName>
    <definedName name="A126110974V_Data">#REF!</definedName>
    <definedName name="A126110974V_Latest">#REF!</definedName>
    <definedName name="A126110978C">#REF!,#REF!</definedName>
    <definedName name="A126110978C_Data">#REF!</definedName>
    <definedName name="A126110978C_Latest">#REF!</definedName>
    <definedName name="A126110982V">#REF!,#REF!</definedName>
    <definedName name="A126110982V_Data">#REF!</definedName>
    <definedName name="A126110982V_Latest">#REF!</definedName>
    <definedName name="A126110986C">#REF!,#REF!</definedName>
    <definedName name="A126110986C_Data">#REF!</definedName>
    <definedName name="A126110986C_Latest">#REF!</definedName>
    <definedName name="A126110990V">#REF!,#REF!</definedName>
    <definedName name="A126110990V_Data">#REF!</definedName>
    <definedName name="A126110990V_Latest">#REF!</definedName>
    <definedName name="A126110994C">#REF!,#REF!</definedName>
    <definedName name="A126110994C_Data">#REF!</definedName>
    <definedName name="A126110994C_Latest">#REF!</definedName>
    <definedName name="A126110998L">#REF!,#REF!</definedName>
    <definedName name="A126110998L_Data">#REF!</definedName>
    <definedName name="A126110998L_Latest">#REF!</definedName>
    <definedName name="A126111002V">#REF!,#REF!</definedName>
    <definedName name="A126111002V_Data">#REF!</definedName>
    <definedName name="A126111002V_Latest">#REF!</definedName>
    <definedName name="A126111006C">#REF!,#REF!</definedName>
    <definedName name="A126111006C_Data">#REF!</definedName>
    <definedName name="A126111006C_Latest">#REF!</definedName>
    <definedName name="A126111010V">#REF!,#REF!</definedName>
    <definedName name="A126111010V_Data">#REF!</definedName>
    <definedName name="A126111010V_Latest">#REF!</definedName>
    <definedName name="A126111014C">#REF!,#REF!</definedName>
    <definedName name="A126111014C_Data">#REF!</definedName>
    <definedName name="A126111014C_Latest">#REF!</definedName>
    <definedName name="A126111018L">#REF!,#REF!</definedName>
    <definedName name="A126111018L_Data">#REF!</definedName>
    <definedName name="A126111018L_Latest">#REF!</definedName>
    <definedName name="A126111022C">#REF!,#REF!</definedName>
    <definedName name="A126111022C_Data">#REF!</definedName>
    <definedName name="A126111022C_Latest">#REF!</definedName>
    <definedName name="A126111026L">#REF!,#REF!</definedName>
    <definedName name="A126111026L_Data">#REF!</definedName>
    <definedName name="A126111026L_Latest">#REF!</definedName>
    <definedName name="A126111030C">#REF!,#REF!</definedName>
    <definedName name="A126111030C_Data">#REF!</definedName>
    <definedName name="A126111030C_Latest">#REF!</definedName>
    <definedName name="A126111034L">#REF!,#REF!</definedName>
    <definedName name="A126111034L_Data">#REF!</definedName>
    <definedName name="A126111034L_Latest">#REF!</definedName>
    <definedName name="A126111038W">#REF!,#REF!</definedName>
    <definedName name="A126111038W_Data">#REF!</definedName>
    <definedName name="A126111038W_Latest">#REF!</definedName>
    <definedName name="A126111042L">#REF!,#REF!</definedName>
    <definedName name="A126111042L_Data">#REF!</definedName>
    <definedName name="A126111042L_Latest">#REF!</definedName>
    <definedName name="A126111046W">#REF!,#REF!</definedName>
    <definedName name="A126111046W_Data">#REF!</definedName>
    <definedName name="A126111046W_Latest">#REF!</definedName>
    <definedName name="A126111050L">#REF!,#REF!</definedName>
    <definedName name="A126111050L_Data">#REF!</definedName>
    <definedName name="A126111050L_Latest">#REF!</definedName>
    <definedName name="A126111054W">#REF!,#REF!</definedName>
    <definedName name="A126111054W_Data">#REF!</definedName>
    <definedName name="A126111054W_Latest">#REF!</definedName>
    <definedName name="A126111058F">#REF!,#REF!</definedName>
    <definedName name="A126111058F_Data">#REF!</definedName>
    <definedName name="A126111058F_Latest">#REF!</definedName>
    <definedName name="A126111062W">#REF!,#REF!</definedName>
    <definedName name="A126111062W_Data">#REF!</definedName>
    <definedName name="A126111062W_Latest">#REF!</definedName>
    <definedName name="A126111066F">#REF!,#REF!</definedName>
    <definedName name="A126111066F_Data">#REF!</definedName>
    <definedName name="A126111066F_Latest">#REF!</definedName>
    <definedName name="A126111070W">#REF!,#REF!</definedName>
    <definedName name="A126111070W_Data">#REF!</definedName>
    <definedName name="A126111070W_Latest">#REF!</definedName>
    <definedName name="A126111074F">#REF!,#REF!</definedName>
    <definedName name="A126111074F_Data">#REF!</definedName>
    <definedName name="A126111074F_Latest">#REF!</definedName>
    <definedName name="A126111078R">#REF!,#REF!</definedName>
    <definedName name="A126111078R_Data">#REF!</definedName>
    <definedName name="A126111078R_Latest">#REF!</definedName>
    <definedName name="A126111082F">#REF!,#REF!</definedName>
    <definedName name="A126111082F_Data">#REF!</definedName>
    <definedName name="A126111082F_Latest">#REF!</definedName>
    <definedName name="A126111086R">#REF!,#REF!</definedName>
    <definedName name="A126111086R_Data">#REF!</definedName>
    <definedName name="A126111086R_Latest">#REF!</definedName>
    <definedName name="A126111090F">#REF!,#REF!</definedName>
    <definedName name="A126111090F_Data">#REF!</definedName>
    <definedName name="A126111090F_Latest">#REF!</definedName>
    <definedName name="A126111094R">#REF!,#REF!</definedName>
    <definedName name="A126111094R_Data">#REF!</definedName>
    <definedName name="A126111094R_Latest">#REF!</definedName>
    <definedName name="A126111098X">#REF!,#REF!</definedName>
    <definedName name="A126111098X_Data">#REF!</definedName>
    <definedName name="A126111098X_Latest">#REF!</definedName>
    <definedName name="A126111102C">#REF!,#REF!</definedName>
    <definedName name="A126111102C_Data">#REF!</definedName>
    <definedName name="A126111102C_Latest">#REF!</definedName>
    <definedName name="A126111106L">#REF!,#REF!</definedName>
    <definedName name="A126111106L_Data">#REF!</definedName>
    <definedName name="A126111106L_Latest">#REF!</definedName>
    <definedName name="A126111110C">#REF!,#REF!</definedName>
    <definedName name="A126111110C_Data">#REF!</definedName>
    <definedName name="A126111110C_Latest">#REF!</definedName>
    <definedName name="A126111114L">#REF!,#REF!</definedName>
    <definedName name="A126111114L_Data">#REF!</definedName>
    <definedName name="A126111114L_Latest">#REF!</definedName>
    <definedName name="A126111118W">#REF!,#REF!</definedName>
    <definedName name="A126111118W_Data">#REF!</definedName>
    <definedName name="A126111118W_Latest">#REF!</definedName>
    <definedName name="A126111122L">#REF!,#REF!</definedName>
    <definedName name="A126111122L_Data">#REF!</definedName>
    <definedName name="A126111122L_Latest">#REF!</definedName>
    <definedName name="A126111126W">#REF!,#REF!</definedName>
    <definedName name="A126111126W_Data">#REF!</definedName>
    <definedName name="A126111126W_Latest">#REF!</definedName>
    <definedName name="A126111130L">#REF!,#REF!</definedName>
    <definedName name="A126111130L_Data">#REF!</definedName>
    <definedName name="A126111130L_Latest">#REF!</definedName>
    <definedName name="A126111134W">#REF!,#REF!</definedName>
    <definedName name="A126111134W_Data">#REF!</definedName>
    <definedName name="A126111134W_Latest">#REF!</definedName>
    <definedName name="A126111138F">#REF!,#REF!</definedName>
    <definedName name="A126111138F_Data">#REF!</definedName>
    <definedName name="A126111138F_Latest">#REF!</definedName>
    <definedName name="A126111142W">#REF!,#REF!</definedName>
    <definedName name="A126111142W_Data">#REF!</definedName>
    <definedName name="A126111142W_Latest">#REF!</definedName>
    <definedName name="A126111146F">#REF!,#REF!</definedName>
    <definedName name="A126111146F_Data">#REF!</definedName>
    <definedName name="A126111146F_Latest">#REF!</definedName>
    <definedName name="A126111150W">#REF!,#REF!</definedName>
    <definedName name="A126111150W_Data">#REF!</definedName>
    <definedName name="A126111150W_Latest">#REF!</definedName>
    <definedName name="A126111154F">#REF!,#REF!</definedName>
    <definedName name="A126111154F_Data">#REF!</definedName>
    <definedName name="A126111154F_Latest">#REF!</definedName>
    <definedName name="A126111158R">#REF!,#REF!</definedName>
    <definedName name="A126111158R_Data">#REF!</definedName>
    <definedName name="A126111158R_Latest">#REF!</definedName>
    <definedName name="A126111162F">#REF!,#REF!</definedName>
    <definedName name="A126111162F_Data">#REF!</definedName>
    <definedName name="A126111162F_Latest">#REF!</definedName>
    <definedName name="A126111166R">#REF!,#REF!</definedName>
    <definedName name="A126111166R_Data">#REF!</definedName>
    <definedName name="A126111166R_Latest">#REF!</definedName>
    <definedName name="A126111170F">#REF!,#REF!</definedName>
    <definedName name="A126111170F_Data">#REF!</definedName>
    <definedName name="A126111170F_Latest">#REF!</definedName>
    <definedName name="A126111174R">#REF!,#REF!</definedName>
    <definedName name="A126111174R_Data">#REF!</definedName>
    <definedName name="A126111174R_Latest">#REF!</definedName>
    <definedName name="A126111178X">#REF!,#REF!</definedName>
    <definedName name="A126111178X_Data">#REF!</definedName>
    <definedName name="A126111178X_Latest">#REF!</definedName>
    <definedName name="A126111182R">#REF!,#REF!</definedName>
    <definedName name="A126111182R_Data">#REF!</definedName>
    <definedName name="A126111182R_Latest">#REF!</definedName>
    <definedName name="A126111186X">#REF!,#REF!</definedName>
    <definedName name="A126111186X_Data">#REF!</definedName>
    <definedName name="A126111186X_Latest">#REF!</definedName>
    <definedName name="A126111190R">#REF!,#REF!</definedName>
    <definedName name="A126111190R_Data">#REF!</definedName>
    <definedName name="A126111190R_Latest">#REF!</definedName>
    <definedName name="A126111194X">#REF!,#REF!</definedName>
    <definedName name="A126111194X_Data">#REF!</definedName>
    <definedName name="A126111194X_Latest">#REF!</definedName>
    <definedName name="A126111198J">#REF!,#REF!</definedName>
    <definedName name="A126111198J_Data">#REF!</definedName>
    <definedName name="A126111198J_Latest">#REF!</definedName>
    <definedName name="A126111202L">#REF!,#REF!</definedName>
    <definedName name="A126111202L_Data">#REF!</definedName>
    <definedName name="A126111202L_Latest">#REF!</definedName>
    <definedName name="A126111206W">#REF!,#REF!</definedName>
    <definedName name="A126111206W_Data">#REF!</definedName>
    <definedName name="A126111206W_Latest">#REF!</definedName>
    <definedName name="A126111210L">#REF!,#REF!</definedName>
    <definedName name="A126111210L_Data">#REF!</definedName>
    <definedName name="A126111210L_Latest">#REF!</definedName>
    <definedName name="A126111214W">#REF!,#REF!</definedName>
    <definedName name="A126111214W_Data">#REF!</definedName>
    <definedName name="A126111214W_Latest">#REF!</definedName>
    <definedName name="A126111218F">#REF!,#REF!</definedName>
    <definedName name="A126111218F_Data">#REF!</definedName>
    <definedName name="A126111218F_Latest">#REF!</definedName>
    <definedName name="A126111222W">#REF!,#REF!</definedName>
    <definedName name="A126111222W_Data">#REF!</definedName>
    <definedName name="A126111222W_Latest">#REF!</definedName>
    <definedName name="A126111226F">#REF!,#REF!</definedName>
    <definedName name="A126111226F_Data">#REF!</definedName>
    <definedName name="A126111226F_Latest">#REF!</definedName>
    <definedName name="A126111230W">#REF!,#REF!</definedName>
    <definedName name="A126111230W_Data">#REF!</definedName>
    <definedName name="A126111230W_Latest">#REF!</definedName>
    <definedName name="A126111234F">#REF!,#REF!</definedName>
    <definedName name="A126111234F_Data">#REF!</definedName>
    <definedName name="A126111234F_Latest">#REF!</definedName>
    <definedName name="A126111238R">#REF!,#REF!</definedName>
    <definedName name="A126111238R_Data">#REF!</definedName>
    <definedName name="A126111238R_Latest">#REF!</definedName>
    <definedName name="A126111242F">#REF!,#REF!</definedName>
    <definedName name="A126111242F_Data">#REF!</definedName>
    <definedName name="A126111242F_Latest">#REF!</definedName>
    <definedName name="A126111246R">#REF!,#REF!</definedName>
    <definedName name="A126111246R_Data">#REF!</definedName>
    <definedName name="A126111246R_Latest">#REF!</definedName>
    <definedName name="A126111250F">#REF!,#REF!</definedName>
    <definedName name="A126111250F_Data">#REF!</definedName>
    <definedName name="A126111250F_Latest">#REF!</definedName>
    <definedName name="A126111254R">#REF!,#REF!</definedName>
    <definedName name="A126111254R_Data">#REF!</definedName>
    <definedName name="A126111254R_Latest">#REF!</definedName>
    <definedName name="A126111258X">#REF!,#REF!</definedName>
    <definedName name="A126111258X_Data">#REF!</definedName>
    <definedName name="A126111258X_Latest">#REF!</definedName>
    <definedName name="A126111262R">#REF!,#REF!</definedName>
    <definedName name="A126111262R_Data">#REF!</definedName>
    <definedName name="A126111262R_Latest">#REF!</definedName>
    <definedName name="A126111266X">#REF!,#REF!</definedName>
    <definedName name="A126111266X_Data">#REF!</definedName>
    <definedName name="A126111266X_Latest">#REF!</definedName>
    <definedName name="A126111270R">#REF!,#REF!</definedName>
    <definedName name="A126111270R_Data">#REF!</definedName>
    <definedName name="A126111270R_Latest">#REF!</definedName>
    <definedName name="A126111274X">#REF!,#REF!</definedName>
    <definedName name="A126111274X_Data">#REF!</definedName>
    <definedName name="A126111274X_Latest">#REF!</definedName>
    <definedName name="A126111278J">#REF!,#REF!</definedName>
    <definedName name="A126111278J_Data">#REF!</definedName>
    <definedName name="A126111278J_Latest">#REF!</definedName>
    <definedName name="A126111282X">#REF!,#REF!</definedName>
    <definedName name="A126111282X_Data">#REF!</definedName>
    <definedName name="A126111282X_Latest">#REF!</definedName>
    <definedName name="A126111286J">#REF!,#REF!</definedName>
    <definedName name="A126111286J_Data">#REF!</definedName>
    <definedName name="A126111286J_Latest">#REF!</definedName>
    <definedName name="A126111290X">#REF!,#REF!</definedName>
    <definedName name="A126111290X_Data">#REF!</definedName>
    <definedName name="A126111290X_Latest">#REF!</definedName>
    <definedName name="A126111294J">#REF!,#REF!</definedName>
    <definedName name="A126111294J_Data">#REF!</definedName>
    <definedName name="A126111294J_Latest">#REF!</definedName>
    <definedName name="A126111298T">#REF!,#REF!</definedName>
    <definedName name="A126111298T_Data">#REF!</definedName>
    <definedName name="A126111298T_Latest">#REF!</definedName>
    <definedName name="A126111302W">#REF!,#REF!</definedName>
    <definedName name="A126111302W_Data">#REF!</definedName>
    <definedName name="A126111302W_Latest">#REF!</definedName>
    <definedName name="A126111306F">#REF!,#REF!</definedName>
    <definedName name="A126111306F_Data">#REF!</definedName>
    <definedName name="A126111306F_Latest">#REF!</definedName>
    <definedName name="A126111310W">#REF!,#REF!</definedName>
    <definedName name="A126111310W_Data">#REF!</definedName>
    <definedName name="A126111310W_Latest">#REF!</definedName>
    <definedName name="A126111314F">#REF!,#REF!</definedName>
    <definedName name="A126111314F_Data">#REF!</definedName>
    <definedName name="A126111314F_Latest">#REF!</definedName>
    <definedName name="A126111318R">#REF!,#REF!</definedName>
    <definedName name="A126111318R_Data">#REF!</definedName>
    <definedName name="A126111318R_Latest">#REF!</definedName>
    <definedName name="A126111322F">#REF!,#REF!</definedName>
    <definedName name="A126111322F_Data">#REF!</definedName>
    <definedName name="A126111322F_Latest">#REF!</definedName>
    <definedName name="A126111326R">#REF!,#REF!</definedName>
    <definedName name="A126111326R_Data">#REF!</definedName>
    <definedName name="A126111326R_Latest">#REF!</definedName>
    <definedName name="A126111330F">#REF!,#REF!</definedName>
    <definedName name="A126111330F_Data">#REF!</definedName>
    <definedName name="A126111330F_Latest">#REF!</definedName>
    <definedName name="A126111334R">#REF!,#REF!</definedName>
    <definedName name="A126111334R_Data">#REF!</definedName>
    <definedName name="A126111334R_Latest">#REF!</definedName>
    <definedName name="A126112458K">#REF!,#REF!</definedName>
    <definedName name="A126112458K_Data">#REF!</definedName>
    <definedName name="A126112458K_Latest">#REF!</definedName>
    <definedName name="A126112462A">#REF!,#REF!</definedName>
    <definedName name="A126112462A_Data">#REF!</definedName>
    <definedName name="A126112462A_Latest">#REF!</definedName>
    <definedName name="A126112466K">#REF!,#REF!</definedName>
    <definedName name="A126112466K_Data">#REF!</definedName>
    <definedName name="A126112466K_Latest">#REF!</definedName>
    <definedName name="A126112470A">#REF!,#REF!</definedName>
    <definedName name="A126112470A_Data">#REF!</definedName>
    <definedName name="A126112470A_Latest">#REF!</definedName>
    <definedName name="A126112474K">#REF!,#REF!</definedName>
    <definedName name="A126112474K_Data">#REF!</definedName>
    <definedName name="A126112474K_Latest">#REF!</definedName>
    <definedName name="A126112478V">#REF!,#REF!</definedName>
    <definedName name="A126112478V_Data">#REF!</definedName>
    <definedName name="A126112478V_Latest">#REF!</definedName>
    <definedName name="A126112482K">#REF!,#REF!</definedName>
    <definedName name="A126112482K_Data">#REF!</definedName>
    <definedName name="A126112482K_Latest">#REF!</definedName>
    <definedName name="A126112486V">#REF!,#REF!</definedName>
    <definedName name="A126112486V_Data">#REF!</definedName>
    <definedName name="A126112486V_Latest">#REF!</definedName>
    <definedName name="A126112490K">#REF!,#REF!</definedName>
    <definedName name="A126112490K_Data">#REF!</definedName>
    <definedName name="A126112490K_Latest">#REF!</definedName>
    <definedName name="A126112494V">#REF!,#REF!</definedName>
    <definedName name="A126112494V_Data">#REF!</definedName>
    <definedName name="A126112494V_Latest">#REF!</definedName>
    <definedName name="A126112498C">#REF!,#REF!</definedName>
    <definedName name="A126112498C_Data">#REF!</definedName>
    <definedName name="A126112498C_Latest">#REF!</definedName>
    <definedName name="A126112502J">#REF!,#REF!</definedName>
    <definedName name="A126112502J_Data">#REF!</definedName>
    <definedName name="A126112502J_Latest">#REF!</definedName>
    <definedName name="A126112506T">#REF!,#REF!</definedName>
    <definedName name="A126112506T_Data">#REF!</definedName>
    <definedName name="A126112506T_Latest">#REF!</definedName>
    <definedName name="A126112510J">#REF!,#REF!</definedName>
    <definedName name="A126112510J_Data">#REF!</definedName>
    <definedName name="A126112510J_Latest">#REF!</definedName>
    <definedName name="A126112514T">#REF!,#REF!</definedName>
    <definedName name="A126112514T_Data">#REF!</definedName>
    <definedName name="A126112514T_Latest">#REF!</definedName>
    <definedName name="A126112518A">#REF!,#REF!</definedName>
    <definedName name="A126112518A_Data">#REF!</definedName>
    <definedName name="A126112518A_Latest">#REF!</definedName>
    <definedName name="A126112522T">#REF!,#REF!</definedName>
    <definedName name="A126112522T_Data">#REF!</definedName>
    <definedName name="A126112522T_Latest">#REF!</definedName>
    <definedName name="A126112526A">#REF!,#REF!</definedName>
    <definedName name="A126112526A_Data">#REF!</definedName>
    <definedName name="A126112526A_Latest">#REF!</definedName>
    <definedName name="A126112530T">#REF!,#REF!</definedName>
    <definedName name="A126112530T_Data">#REF!</definedName>
    <definedName name="A126112530T_Latest">#REF!</definedName>
    <definedName name="A126112534A">#REF!,#REF!</definedName>
    <definedName name="A126112534A_Data">#REF!</definedName>
    <definedName name="A126112534A_Latest">#REF!</definedName>
    <definedName name="A126112538K">#REF!,#REF!</definedName>
    <definedName name="A126112538K_Data">#REF!</definedName>
    <definedName name="A126112538K_Latest">#REF!</definedName>
    <definedName name="A126112542A">#REF!,#REF!</definedName>
    <definedName name="A126112542A_Data">#REF!</definedName>
    <definedName name="A126112542A_Latest">#REF!</definedName>
    <definedName name="A126112546K">#REF!,#REF!</definedName>
    <definedName name="A126112546K_Data">#REF!</definedName>
    <definedName name="A126112546K_Latest">#REF!</definedName>
    <definedName name="A126112550A">#REF!,#REF!</definedName>
    <definedName name="A126112550A_Data">#REF!</definedName>
    <definedName name="A126112550A_Latest">#REF!</definedName>
    <definedName name="A126112554K">#REF!,#REF!</definedName>
    <definedName name="A126112554K_Data">#REF!</definedName>
    <definedName name="A126112554K_Latest">#REF!</definedName>
    <definedName name="A126112558V">#REF!,#REF!</definedName>
    <definedName name="A126112558V_Data">#REF!</definedName>
    <definedName name="A126112558V_Latest">#REF!</definedName>
    <definedName name="A126112562K">#REF!,#REF!</definedName>
    <definedName name="A126112562K_Data">#REF!</definedName>
    <definedName name="A126112562K_Latest">#REF!</definedName>
    <definedName name="A126112566V">#REF!,#REF!</definedName>
    <definedName name="A126112566V_Data">#REF!</definedName>
    <definedName name="A126112566V_Latest">#REF!</definedName>
    <definedName name="A126112570K">#REF!,#REF!</definedName>
    <definedName name="A126112570K_Data">#REF!</definedName>
    <definedName name="A126112570K_Latest">#REF!</definedName>
    <definedName name="A126112574V">#REF!,#REF!</definedName>
    <definedName name="A126112574V_Data">#REF!</definedName>
    <definedName name="A126112574V_Latest">#REF!</definedName>
    <definedName name="A126112578C">#REF!,#REF!</definedName>
    <definedName name="A126112578C_Data">#REF!</definedName>
    <definedName name="A126112578C_Latest">#REF!</definedName>
    <definedName name="A126112582V">#REF!,#REF!</definedName>
    <definedName name="A126112582V_Data">#REF!</definedName>
    <definedName name="A126112582V_Latest">#REF!</definedName>
    <definedName name="A126112586C">#REF!,#REF!</definedName>
    <definedName name="A126112586C_Data">#REF!</definedName>
    <definedName name="A126112586C_Latest">#REF!</definedName>
    <definedName name="A126112590V">#REF!,#REF!</definedName>
    <definedName name="A126112590V_Data">#REF!</definedName>
    <definedName name="A126112590V_Latest">#REF!</definedName>
    <definedName name="A126112594C">#REF!,#REF!</definedName>
    <definedName name="A126112594C_Data">#REF!</definedName>
    <definedName name="A126112594C_Latest">#REF!</definedName>
    <definedName name="A126113718L">#REF!,#REF!</definedName>
    <definedName name="A126113718L_Data">#REF!</definedName>
    <definedName name="A126113718L_Latest">#REF!</definedName>
    <definedName name="A126113722C">#REF!,#REF!</definedName>
    <definedName name="A126113722C_Data">#REF!</definedName>
    <definedName name="A126113722C_Latest">#REF!</definedName>
    <definedName name="A126113726L">#REF!,#REF!</definedName>
    <definedName name="A126113726L_Data">#REF!</definedName>
    <definedName name="A126113726L_Latest">#REF!</definedName>
    <definedName name="A126113730C">#REF!,#REF!</definedName>
    <definedName name="A126113730C_Data">#REF!</definedName>
    <definedName name="A126113730C_Latest">#REF!</definedName>
    <definedName name="A126113734L">#REF!,#REF!</definedName>
    <definedName name="A126113734L_Data">#REF!</definedName>
    <definedName name="A126113734L_Latest">#REF!</definedName>
    <definedName name="A126113738W">#REF!,#REF!</definedName>
    <definedName name="A126113738W_Data">#REF!</definedName>
    <definedName name="A126113738W_Latest">#REF!</definedName>
    <definedName name="A126113742L">#REF!,#REF!</definedName>
    <definedName name="A126113742L_Data">#REF!</definedName>
    <definedName name="A126113742L_Latest">#REF!</definedName>
    <definedName name="A126113746W">#REF!,#REF!</definedName>
    <definedName name="A126113746W_Data">#REF!</definedName>
    <definedName name="A126113746W_Latest">#REF!</definedName>
    <definedName name="A126113750L">#REF!,#REF!</definedName>
    <definedName name="A126113750L_Data">#REF!</definedName>
    <definedName name="A126113750L_Latest">#REF!</definedName>
    <definedName name="A126113754W">#REF!,#REF!</definedName>
    <definedName name="A126113754W_Data">#REF!</definedName>
    <definedName name="A126113754W_Latest">#REF!</definedName>
    <definedName name="A126113758F">#REF!,#REF!</definedName>
    <definedName name="A126113758F_Data">#REF!</definedName>
    <definedName name="A126113758F_Latest">#REF!</definedName>
    <definedName name="A126113762W">#REF!,#REF!</definedName>
    <definedName name="A126113762W_Data">#REF!</definedName>
    <definedName name="A126113762W_Latest">#REF!</definedName>
    <definedName name="A126113766F">#REF!,#REF!</definedName>
    <definedName name="A126113766F_Data">#REF!</definedName>
    <definedName name="A126113766F_Latest">#REF!</definedName>
    <definedName name="A126113770W">#REF!,#REF!</definedName>
    <definedName name="A126113770W_Data">#REF!</definedName>
    <definedName name="A126113770W_Latest">#REF!</definedName>
    <definedName name="A126113774F">#REF!,#REF!</definedName>
    <definedName name="A126113774F_Data">#REF!</definedName>
    <definedName name="A126113774F_Latest">#REF!</definedName>
    <definedName name="A126113778R">#REF!,#REF!</definedName>
    <definedName name="A126113778R_Data">#REF!</definedName>
    <definedName name="A126113778R_Latest">#REF!</definedName>
    <definedName name="A126113782F">#REF!,#REF!</definedName>
    <definedName name="A126113782F_Data">#REF!</definedName>
    <definedName name="A126113782F_Latest">#REF!</definedName>
    <definedName name="A126113786R">#REF!,#REF!</definedName>
    <definedName name="A126113786R_Data">#REF!</definedName>
    <definedName name="A126113786R_Latest">#REF!</definedName>
    <definedName name="A126113790F">#REF!,#REF!</definedName>
    <definedName name="A126113790F_Data">#REF!</definedName>
    <definedName name="A126113790F_Latest">#REF!</definedName>
    <definedName name="A126113794R">#REF!,#REF!</definedName>
    <definedName name="A126113794R_Data">#REF!</definedName>
    <definedName name="A126113794R_Latest">#REF!</definedName>
    <definedName name="A126113798X">#REF!,#REF!</definedName>
    <definedName name="A126113798X_Data">#REF!</definedName>
    <definedName name="A126113798X_Latest">#REF!</definedName>
    <definedName name="A126113802C">#REF!,#REF!</definedName>
    <definedName name="A126113802C_Data">#REF!</definedName>
    <definedName name="A126113802C_Latest">#REF!</definedName>
    <definedName name="A126113806L">#REF!,#REF!</definedName>
    <definedName name="A126113806L_Data">#REF!</definedName>
    <definedName name="A126113806L_Latest">#REF!</definedName>
    <definedName name="A126113810C">#REF!,#REF!</definedName>
    <definedName name="A126113810C_Data">#REF!</definedName>
    <definedName name="A126113810C_Latest">#REF!</definedName>
    <definedName name="A126113814L">#REF!,#REF!</definedName>
    <definedName name="A126113814L_Data">#REF!</definedName>
    <definedName name="A126113814L_Latest">#REF!</definedName>
    <definedName name="A126113818W">#REF!,#REF!</definedName>
    <definedName name="A126113818W_Data">#REF!</definedName>
    <definedName name="A126113818W_Latest">#REF!</definedName>
    <definedName name="A126113822L">#REF!,#REF!</definedName>
    <definedName name="A126113822L_Data">#REF!</definedName>
    <definedName name="A126113822L_Latest">#REF!</definedName>
    <definedName name="A126113826W">#REF!,#REF!</definedName>
    <definedName name="A126113826W_Data">#REF!</definedName>
    <definedName name="A126113826W_Latest">#REF!</definedName>
    <definedName name="A126113830L">#REF!,#REF!</definedName>
    <definedName name="A126113830L_Data">#REF!</definedName>
    <definedName name="A126113830L_Latest">#REF!</definedName>
    <definedName name="A126113834W">#REF!,#REF!</definedName>
    <definedName name="A126113834W_Data">#REF!</definedName>
    <definedName name="A126113834W_Latest">#REF!</definedName>
    <definedName name="A126113838F">#REF!,#REF!</definedName>
    <definedName name="A126113838F_Data">#REF!</definedName>
    <definedName name="A126113838F_Latest">#REF!</definedName>
    <definedName name="A126113842W">#REF!,#REF!</definedName>
    <definedName name="A126113842W_Data">#REF!</definedName>
    <definedName name="A126113842W_Latest">#REF!</definedName>
    <definedName name="A126113846F">#REF!,#REF!</definedName>
    <definedName name="A126113846F_Data">#REF!</definedName>
    <definedName name="A126113846F_Latest">#REF!</definedName>
    <definedName name="A126113850W">#REF!,#REF!</definedName>
    <definedName name="A126113850W_Data">#REF!</definedName>
    <definedName name="A126113850W_Latest">#REF!</definedName>
    <definedName name="A126113854F">#REF!,#REF!</definedName>
    <definedName name="A126113854F_Data">#REF!</definedName>
    <definedName name="A126113854F_Latest">#REF!</definedName>
    <definedName name="A126114978A">#REF!,#REF!</definedName>
    <definedName name="A126114978A_Data">#REF!</definedName>
    <definedName name="A126114978A_Latest">#REF!</definedName>
    <definedName name="A126114982T">#REF!,#REF!</definedName>
    <definedName name="A126114982T_Data">#REF!</definedName>
    <definedName name="A126114982T_Latest">#REF!</definedName>
    <definedName name="A126114986A">#REF!,#REF!</definedName>
    <definedName name="A126114986A_Data">#REF!</definedName>
    <definedName name="A126114986A_Latest">#REF!</definedName>
    <definedName name="A126114990T">#REF!,#REF!</definedName>
    <definedName name="A126114990T_Data">#REF!</definedName>
    <definedName name="A126114990T_Latest">#REF!</definedName>
    <definedName name="A126114994A">#REF!,#REF!</definedName>
    <definedName name="A126114994A_Data">#REF!</definedName>
    <definedName name="A126114994A_Latest">#REF!</definedName>
    <definedName name="A126114998K">#REF!,#REF!</definedName>
    <definedName name="A126114998K_Data">#REF!</definedName>
    <definedName name="A126114998K_Latest">#REF!</definedName>
    <definedName name="A126115002T">#REF!,#REF!</definedName>
    <definedName name="A126115002T_Data">#REF!</definedName>
    <definedName name="A126115002T_Latest">#REF!</definedName>
    <definedName name="A126115006A">#REF!,#REF!</definedName>
    <definedName name="A126115006A_Data">#REF!</definedName>
    <definedName name="A126115006A_Latest">#REF!</definedName>
    <definedName name="A126115010T">#REF!,#REF!</definedName>
    <definedName name="A126115010T_Data">#REF!</definedName>
    <definedName name="A126115010T_Latest">#REF!</definedName>
    <definedName name="A126115014A">#REF!,#REF!</definedName>
    <definedName name="A126115014A_Data">#REF!</definedName>
    <definedName name="A126115014A_Latest">#REF!</definedName>
    <definedName name="A126115018K">#REF!,#REF!</definedName>
    <definedName name="A126115018K_Data">#REF!</definedName>
    <definedName name="A126115018K_Latest">#REF!</definedName>
    <definedName name="A126115022A">#REF!,#REF!</definedName>
    <definedName name="A126115022A_Data">#REF!</definedName>
    <definedName name="A126115022A_Latest">#REF!</definedName>
    <definedName name="A126115026K">#REF!,#REF!</definedName>
    <definedName name="A126115026K_Data">#REF!</definedName>
    <definedName name="A126115026K_Latest">#REF!</definedName>
    <definedName name="A126115030A">#REF!,#REF!</definedName>
    <definedName name="A126115030A_Data">#REF!</definedName>
    <definedName name="A126115030A_Latest">#REF!</definedName>
    <definedName name="A126115034K">#REF!,#REF!</definedName>
    <definedName name="A126115034K_Data">#REF!</definedName>
    <definedName name="A126115034K_Latest">#REF!</definedName>
    <definedName name="A126115038V">#REF!,#REF!</definedName>
    <definedName name="A126115038V_Data">#REF!</definedName>
    <definedName name="A126115038V_Latest">#REF!</definedName>
    <definedName name="A126115042K">#REF!,#REF!</definedName>
    <definedName name="A126115042K_Data">#REF!</definedName>
    <definedName name="A126115042K_Latest">#REF!</definedName>
    <definedName name="A126115046V">#REF!,#REF!</definedName>
    <definedName name="A126115046V_Data">#REF!</definedName>
    <definedName name="A126115046V_Latest">#REF!</definedName>
    <definedName name="A126115050K">#REF!,#REF!</definedName>
    <definedName name="A126115050K_Data">#REF!</definedName>
    <definedName name="A126115050K_Latest">#REF!</definedName>
    <definedName name="A126115054V">#REF!,#REF!</definedName>
    <definedName name="A126115054V_Data">#REF!</definedName>
    <definedName name="A126115054V_Latest">#REF!</definedName>
    <definedName name="A126115058C">#REF!,#REF!</definedName>
    <definedName name="A126115058C_Data">#REF!</definedName>
    <definedName name="A126115058C_Latest">#REF!</definedName>
    <definedName name="A126115062V">#REF!,#REF!</definedName>
    <definedName name="A126115062V_Data">#REF!</definedName>
    <definedName name="A126115062V_Latest">#REF!</definedName>
    <definedName name="A126115066C">#REF!,#REF!</definedName>
    <definedName name="A126115066C_Data">#REF!</definedName>
    <definedName name="A126115066C_Latest">#REF!</definedName>
    <definedName name="A126115070V">#REF!,#REF!</definedName>
    <definedName name="A126115070V_Data">#REF!</definedName>
    <definedName name="A126115070V_Latest">#REF!</definedName>
    <definedName name="A126115074C">#REF!,#REF!</definedName>
    <definedName name="A126115074C_Data">#REF!</definedName>
    <definedName name="A126115074C_Latest">#REF!</definedName>
    <definedName name="A126115078L">#REF!,#REF!</definedName>
    <definedName name="A126115078L_Data">#REF!</definedName>
    <definedName name="A126115078L_Latest">#REF!</definedName>
    <definedName name="A126115082C">#REF!,#REF!</definedName>
    <definedName name="A126115082C_Data">#REF!</definedName>
    <definedName name="A126115082C_Latest">#REF!</definedName>
    <definedName name="A126115086L">#REF!,#REF!</definedName>
    <definedName name="A126115086L_Data">#REF!</definedName>
    <definedName name="A126115086L_Latest">#REF!</definedName>
    <definedName name="A126115090C">#REF!,#REF!</definedName>
    <definedName name="A126115090C_Data">#REF!</definedName>
    <definedName name="A126115090C_Latest">#REF!</definedName>
    <definedName name="A126115094L">#REF!,#REF!</definedName>
    <definedName name="A126115094L_Data">#REF!</definedName>
    <definedName name="A126115094L_Latest">#REF!</definedName>
    <definedName name="A126115098W">#REF!,#REF!</definedName>
    <definedName name="A126115098W_Data">#REF!</definedName>
    <definedName name="A126115098W_Latest">#REF!</definedName>
    <definedName name="A126115102A">#REF!,#REF!</definedName>
    <definedName name="A126115102A_Data">#REF!</definedName>
    <definedName name="A126115102A_Latest">#REF!</definedName>
    <definedName name="A126115106K">#REF!,#REF!</definedName>
    <definedName name="A126115106K_Data">#REF!</definedName>
    <definedName name="A126115106K_Latest">#REF!</definedName>
    <definedName name="A126115110A">#REF!,#REF!</definedName>
    <definedName name="A126115110A_Data">#REF!</definedName>
    <definedName name="A126115110A_Latest">#REF!</definedName>
    <definedName name="A126115114K">#REF!,#REF!</definedName>
    <definedName name="A126115114K_Data">#REF!</definedName>
    <definedName name="A126115114K_Latest">#REF!</definedName>
    <definedName name="A126116238F">#REF!,#REF!</definedName>
    <definedName name="A126116238F_Data">#REF!</definedName>
    <definedName name="A126116238F_Latest">#REF!</definedName>
    <definedName name="A126116242W">#REF!,#REF!</definedName>
    <definedName name="A126116242W_Data">#REF!</definedName>
    <definedName name="A126116242W_Latest">#REF!</definedName>
    <definedName name="A126116246F">#REF!,#REF!</definedName>
    <definedName name="A126116246F_Data">#REF!</definedName>
    <definedName name="A126116246F_Latest">#REF!</definedName>
    <definedName name="A126116250W">#REF!,#REF!</definedName>
    <definedName name="A126116250W_Data">#REF!</definedName>
    <definedName name="A126116250W_Latest">#REF!</definedName>
    <definedName name="A126116254F">#REF!,#REF!</definedName>
    <definedName name="A126116254F_Data">#REF!</definedName>
    <definedName name="A126116254F_Latest">#REF!</definedName>
    <definedName name="A126116258R">#REF!,#REF!</definedName>
    <definedName name="A126116258R_Data">#REF!</definedName>
    <definedName name="A126116258R_Latest">#REF!</definedName>
    <definedName name="A126116262F">#REF!,#REF!</definedName>
    <definedName name="A126116262F_Data">#REF!</definedName>
    <definedName name="A126116262F_Latest">#REF!</definedName>
    <definedName name="A126116266R">#REF!,#REF!</definedName>
    <definedName name="A126116266R_Data">#REF!</definedName>
    <definedName name="A126116266R_Latest">#REF!</definedName>
    <definedName name="A126116270F">#REF!,#REF!</definedName>
    <definedName name="A126116270F_Data">#REF!</definedName>
    <definedName name="A126116270F_Latest">#REF!</definedName>
    <definedName name="A126116274R">#REF!,#REF!</definedName>
    <definedName name="A126116274R_Data">#REF!</definedName>
    <definedName name="A126116274R_Latest">#REF!</definedName>
    <definedName name="A126116278X">#REF!,#REF!</definedName>
    <definedName name="A126116278X_Data">#REF!</definedName>
    <definedName name="A126116278X_Latest">#REF!</definedName>
    <definedName name="A126116282R">#REF!,#REF!</definedName>
    <definedName name="A126116282R_Data">#REF!</definedName>
    <definedName name="A126116282R_Latest">#REF!</definedName>
    <definedName name="A126116286X">#REF!,#REF!</definedName>
    <definedName name="A126116286X_Data">#REF!</definedName>
    <definedName name="A126116286X_Latest">#REF!</definedName>
    <definedName name="A126116290R">#REF!,#REF!</definedName>
    <definedName name="A126116290R_Data">#REF!</definedName>
    <definedName name="A126116290R_Latest">#REF!</definedName>
    <definedName name="A126116294X">#REF!,#REF!</definedName>
    <definedName name="A126116294X_Data">#REF!</definedName>
    <definedName name="A126116294X_Latest">#REF!</definedName>
    <definedName name="A126116298J">#REF!,#REF!</definedName>
    <definedName name="A126116298J_Data">#REF!</definedName>
    <definedName name="A126116298J_Latest">#REF!</definedName>
    <definedName name="A126116302L">#REF!,#REF!</definedName>
    <definedName name="A126116302L_Data">#REF!</definedName>
    <definedName name="A126116302L_Latest">#REF!</definedName>
    <definedName name="A126116306W">#REF!,#REF!</definedName>
    <definedName name="A126116306W_Data">#REF!</definedName>
    <definedName name="A126116306W_Latest">#REF!</definedName>
    <definedName name="A126116310L">#REF!,#REF!</definedName>
    <definedName name="A126116310L_Data">#REF!</definedName>
    <definedName name="A126116310L_Latest">#REF!</definedName>
    <definedName name="A126116314W">#REF!,#REF!</definedName>
    <definedName name="A126116314W_Data">#REF!</definedName>
    <definedName name="A126116314W_Latest">#REF!</definedName>
    <definedName name="A126116318F">#REF!,#REF!</definedName>
    <definedName name="A126116318F_Data">#REF!</definedName>
    <definedName name="A126116318F_Latest">#REF!</definedName>
    <definedName name="A126116322W">#REF!,#REF!</definedName>
    <definedName name="A126116322W_Data">#REF!</definedName>
    <definedName name="A126116322W_Latest">#REF!</definedName>
    <definedName name="A126116326F">#REF!,#REF!</definedName>
    <definedName name="A126116326F_Data">#REF!</definedName>
    <definedName name="A126116326F_Latest">#REF!</definedName>
    <definedName name="A126116330W">#REF!,#REF!</definedName>
    <definedName name="A126116330W_Data">#REF!</definedName>
    <definedName name="A126116330W_Latest">#REF!</definedName>
    <definedName name="A126116334F">#REF!,#REF!</definedName>
    <definedName name="A126116334F_Data">#REF!</definedName>
    <definedName name="A126116334F_Latest">#REF!</definedName>
    <definedName name="A126116338R">#REF!,#REF!</definedName>
    <definedName name="A126116338R_Data">#REF!</definedName>
    <definedName name="A126116338R_Latest">#REF!</definedName>
    <definedName name="A126116342F">#REF!,#REF!</definedName>
    <definedName name="A126116342F_Data">#REF!</definedName>
    <definedName name="A126116342F_Latest">#REF!</definedName>
    <definedName name="A126116346R">#REF!,#REF!</definedName>
    <definedName name="A126116346R_Data">#REF!</definedName>
    <definedName name="A126116346R_Latest">#REF!</definedName>
    <definedName name="A126116350F">#REF!,#REF!</definedName>
    <definedName name="A126116350F_Data">#REF!</definedName>
    <definedName name="A126116350F_Latest">#REF!</definedName>
    <definedName name="A126116354R">#REF!,#REF!</definedName>
    <definedName name="A126116354R_Data">#REF!</definedName>
    <definedName name="A126116354R_Latest">#REF!</definedName>
    <definedName name="A126116358X">#REF!,#REF!</definedName>
    <definedName name="A126116358X_Data">#REF!</definedName>
    <definedName name="A126116358X_Latest">#REF!</definedName>
    <definedName name="A126116362R">#REF!,#REF!</definedName>
    <definedName name="A126116362R_Data">#REF!</definedName>
    <definedName name="A126116362R_Latest">#REF!</definedName>
    <definedName name="A126116366X">#REF!,#REF!</definedName>
    <definedName name="A126116366X_Data">#REF!</definedName>
    <definedName name="A126116366X_Latest">#REF!</definedName>
    <definedName name="A126116370R">#REF!,#REF!</definedName>
    <definedName name="A126116370R_Data">#REF!</definedName>
    <definedName name="A126116370R_Latest">#REF!</definedName>
    <definedName name="A126116374X">#REF!,#REF!</definedName>
    <definedName name="A126116374X_Data">#REF!</definedName>
    <definedName name="A126116374X_Latest">#REF!</definedName>
    <definedName name="A128131934J">Data1!$CM$1:$CM$10,Data1!$CM$11:$CM$17</definedName>
    <definedName name="A128131934J_Data">Data1!$CM$11:$CM$17</definedName>
    <definedName name="A128131934J_Latest">Data1!$CM$17</definedName>
    <definedName name="A128131942J">Data1!$DH$1:$DH$10,Data1!$DH$11:$DH$17</definedName>
    <definedName name="A128131942J_Data">Data1!$DH$11:$DH$17</definedName>
    <definedName name="A128131942J_Latest">Data1!$DH$17</definedName>
    <definedName name="A128131950J">Data1!$EX$1:$EX$10,Data1!$EX$11:$EX$17</definedName>
    <definedName name="A128131950J_Data">Data1!$EX$11:$EX$17</definedName>
    <definedName name="A128131950J_Latest">Data1!$EX$17</definedName>
    <definedName name="A128131958A">Data1!$G$1:$G$10,Data1!$G$11:$G$17</definedName>
    <definedName name="A128131958A_Data">Data1!$G$11:$G$17</definedName>
    <definedName name="A128131958A_Latest">Data1!$G$17</definedName>
    <definedName name="A128131966A">Data1!$BR$1:$BR$10,Data1!$BR$11:$BR$17</definedName>
    <definedName name="A128131966A_Data">Data1!$BR$11:$BR$17</definedName>
    <definedName name="A128131966A_Latest">Data1!$BR$17</definedName>
    <definedName name="A128131974A">Data1!$EC$1:$EC$10,Data1!$EC$11:$EC$17</definedName>
    <definedName name="A128131974A_Data">Data1!$EC$11:$EC$17</definedName>
    <definedName name="A128131974A_Latest">Data1!$EC$17</definedName>
    <definedName name="A128131982A">Data1!$FS$1:$FS$10,Data1!$FS$11:$FS$17</definedName>
    <definedName name="A128131982A_Data">Data1!$FS$11:$FS$17</definedName>
    <definedName name="A128131982A_Latest">Data1!$FS$17</definedName>
    <definedName name="A128131990A">Data1!$GN$1:$GN$10,Data1!$GN$11:$GN$17</definedName>
    <definedName name="A128131990A_Data">Data1!$GN$11:$GN$17</definedName>
    <definedName name="A128131990A_Latest">Data1!$GN$17</definedName>
    <definedName name="A128131998V">Data1!$AB$1:$AB$10,Data1!$AB$11:$AB$17</definedName>
    <definedName name="A128131998V_Data">Data1!$AB$11:$AB$17</definedName>
    <definedName name="A128131998V_Latest">Data1!$AB$17</definedName>
    <definedName name="A128132006K">Data1!$AW$1:$AW$10,Data1!$AW$11:$AW$17</definedName>
    <definedName name="A128132006K_Data">Data1!$AW$11:$AW$17</definedName>
    <definedName name="A128132006K_Latest">Data1!$AW$17</definedName>
    <definedName name="A128132014K">Data1!$HI$1:$HI$10,Data1!$HI$11:$HI$17</definedName>
    <definedName name="A128132014K_Data">Data1!$HI$11:$HI$17</definedName>
    <definedName name="A128132014K_Latest">Data1!$HI$17</definedName>
    <definedName name="A128132046C">Data2!$EE$1:$EE$10,Data2!$EE$11:$EE$17</definedName>
    <definedName name="A128132046C_Data">Data2!$EE$11:$EE$17</definedName>
    <definedName name="A128132046C_Latest">Data2!$EE$17</definedName>
    <definedName name="A128132134C">Data2!$I$1:$I$10,Data2!$I$11:$I$17</definedName>
    <definedName name="A128132134C_Data">Data2!$I$11:$I$17</definedName>
    <definedName name="A128132134C_Latest">Data2!$I$17</definedName>
    <definedName name="A128132222C">Data2!$BT$1:$BT$10,Data2!$BT$11:$BT$17</definedName>
    <definedName name="A128132222C_Data">Data2!$BT$11:$BT$17</definedName>
    <definedName name="A128132222C_Latest">Data2!$BT$17</definedName>
    <definedName name="A128132310C">Data2!$CO$1:$CO$10,Data2!$CO$11:$CO$17</definedName>
    <definedName name="A128132310C_Data">Data2!$CO$11:$CO$17</definedName>
    <definedName name="A128132310C_Latest">Data2!$CO$17</definedName>
    <definedName name="A128132398J">Data2!$DJ$1:$DJ$10,Data2!$DJ$11:$DJ$17</definedName>
    <definedName name="A128132398J_Data">Data2!$DJ$11:$DJ$17</definedName>
    <definedName name="A128132398J_Latest">Data2!$DJ$17</definedName>
    <definedName name="A128132486J">Data1!$ID$1:$ID$10,Data1!$ID$11:$ID$17</definedName>
    <definedName name="A128132486J_Data">Data1!$ID$11:$ID$17</definedName>
    <definedName name="A128132486J_Latest">Data1!$ID$17</definedName>
    <definedName name="A128132574J">Data2!$AD$1:$AD$10,Data2!$AD$11:$AD$17</definedName>
    <definedName name="A128132574J_Data">Data2!$AD$11:$AD$17</definedName>
    <definedName name="A128132574J_Latest">Data2!$AD$17</definedName>
    <definedName name="A128132662J">Data2!$AY$1:$AY$10,Data2!$AY$11:$AY$17</definedName>
    <definedName name="A128132662J_Data">Data2!$AY$11:$AY$17</definedName>
    <definedName name="A128132662J_Latest">Data2!$AY$17</definedName>
    <definedName name="A128132727K">Data1!$CV$1:$CV$10,Data1!$CV$11:$CV$17</definedName>
    <definedName name="A128132727K_Data">Data1!$CV$11:$CV$17</definedName>
    <definedName name="A128132727K_Latest">Data1!$CV$17</definedName>
    <definedName name="A128132735K">Data1!$DQ$1:$DQ$10,Data1!$DQ$11:$DQ$17</definedName>
    <definedName name="A128132735K_Data">Data1!$DQ$11:$DQ$17</definedName>
    <definedName name="A128132735K_Latest">Data1!$DQ$17</definedName>
    <definedName name="A128132743K">Data1!$FG$1:$FG$10,Data1!$FG$11:$FG$17</definedName>
    <definedName name="A128132743K_Data">Data1!$FG$11:$FG$17</definedName>
    <definedName name="A128132743K_Latest">Data1!$FG$17</definedName>
    <definedName name="A128132751K">Data1!$P$1:$P$10,Data1!$P$11:$P$17</definedName>
    <definedName name="A128132751K_Data">Data1!$P$11:$P$17</definedName>
    <definedName name="A128132751K_Latest">Data1!$P$17</definedName>
    <definedName name="A128132759C">Data1!$CA$1:$CA$10,Data1!$CA$11:$CA$17</definedName>
    <definedName name="A128132759C_Data">Data1!$CA$11:$CA$17</definedName>
    <definedName name="A128132759C_Latest">Data1!$CA$17</definedName>
    <definedName name="A128132767C">Data1!$EL$1:$EL$10,Data1!$EL$11:$EL$17</definedName>
    <definedName name="A128132767C_Data">Data1!$EL$11:$EL$17</definedName>
    <definedName name="A128132767C_Latest">Data1!$EL$17</definedName>
    <definedName name="A128132775C">Data1!$GB$1:$GB$10,Data1!$GB$11:$GB$17</definedName>
    <definedName name="A128132775C_Data">Data1!$GB$11:$GB$17</definedName>
    <definedName name="A128132775C_Latest">Data1!$GB$17</definedName>
    <definedName name="A128132783C">Data1!$GW$1:$GW$10,Data1!$GW$11:$GW$17</definedName>
    <definedName name="A128132783C_Data">Data1!$GW$11:$GW$17</definedName>
    <definedName name="A128132783C_Latest">Data1!$GW$17</definedName>
    <definedName name="A128132791C">Data1!$AK$1:$AK$10,Data1!$AK$11:$AK$17</definedName>
    <definedName name="A128132791C_Data">Data1!$AK$11:$AK$17</definedName>
    <definedName name="A128132791C_Latest">Data1!$AK$17</definedName>
    <definedName name="A128132799W">Data1!$BF$1:$BF$10,Data1!$BF$11:$BF$17</definedName>
    <definedName name="A128132799W_Data">Data1!$BF$11:$BF$17</definedName>
    <definedName name="A128132799W_Latest">Data1!$BF$17</definedName>
    <definedName name="A128132807K">Data1!$HR$1:$HR$10,Data1!$HR$11:$HR$17</definedName>
    <definedName name="A128132807K_Data">Data1!$HR$11:$HR$17</definedName>
    <definedName name="A128132807K_Latest">Data1!$HR$17</definedName>
    <definedName name="A128132839C">Data2!$EN$1:$EN$10,Data2!$EN$11:$EN$17</definedName>
    <definedName name="A128132839C_Data">Data2!$EN$11:$EN$17</definedName>
    <definedName name="A128132839C_Latest">Data2!$EN$17</definedName>
    <definedName name="A128132927C">Data2!$R$1:$R$10,Data2!$R$11:$R$17</definedName>
    <definedName name="A128132927C_Data">Data2!$R$11:$R$17</definedName>
    <definedName name="A128132927C_Latest">Data2!$R$17</definedName>
    <definedName name="A128133015F">Data2!$CC$1:$CC$10,Data2!$CC$11:$CC$17</definedName>
    <definedName name="A128133015F_Data">Data2!$CC$11:$CC$17</definedName>
    <definedName name="A128133015F_Latest">Data2!$CC$17</definedName>
    <definedName name="A128133103F">Data2!$CX$1:$CX$10,Data2!$CX$11:$CX$17</definedName>
    <definedName name="A128133103F_Data">Data2!$CX$11:$CX$17</definedName>
    <definedName name="A128133103F_Latest">Data2!$CX$17</definedName>
    <definedName name="A128133191T">Data2!$DS$1:$DS$10,Data2!$DS$11:$DS$17</definedName>
    <definedName name="A128133191T_Data">Data2!$DS$11:$DS$17</definedName>
    <definedName name="A128133191T_Latest">Data2!$DS$17</definedName>
    <definedName name="A128133279K">Data1!$IM$1:$IM$10,Data1!$IM$11:$IM$17</definedName>
    <definedName name="A128133279K_Data">Data1!$IM$11:$IM$17</definedName>
    <definedName name="A128133279K_Latest">Data1!$IM$17</definedName>
    <definedName name="A128133367K">Data2!$AM$1:$AM$10,Data2!$AM$11:$AM$17</definedName>
    <definedName name="A128133367K_Data">Data2!$AM$11:$AM$17</definedName>
    <definedName name="A128133367K_Latest">Data2!$AM$17</definedName>
    <definedName name="A128133455K">Data2!$BH$1:$BH$10,Data2!$BH$11:$BH$17</definedName>
    <definedName name="A128133455K_Data">Data2!$BH$11:$BH$17</definedName>
    <definedName name="A128133455K_Latest">Data2!$BH$17</definedName>
    <definedName name="A128133519K">Data1!$CY$1:$CY$10,Data1!$CY$11:$CY$17</definedName>
    <definedName name="A128133519K_Data">Data1!$CY$11:$CY$17</definedName>
    <definedName name="A128133519K_Latest">Data1!$CY$17</definedName>
    <definedName name="A128133527K">Data1!$DT$1:$DT$10,Data1!$DT$11:$DT$17</definedName>
    <definedName name="A128133527K_Data">Data1!$DT$11:$DT$17</definedName>
    <definedName name="A128133527K_Latest">Data1!$DT$17</definedName>
    <definedName name="A128133535K">Data1!$FJ$1:$FJ$10,Data1!$FJ$11:$FJ$17</definedName>
    <definedName name="A128133535K_Data">Data1!$FJ$11:$FJ$17</definedName>
    <definedName name="A128133535K_Latest">Data1!$FJ$17</definedName>
    <definedName name="A128133543K">Data1!$S$1:$S$10,Data1!$S$11:$S$17</definedName>
    <definedName name="A128133543K_Data">Data1!$S$11:$S$17</definedName>
    <definedName name="A128133543K_Latest">Data1!$S$17</definedName>
    <definedName name="A128133551K">Data1!$CD$1:$CD$10,Data1!$CD$11:$CD$17</definedName>
    <definedName name="A128133551K_Data">Data1!$CD$11:$CD$17</definedName>
    <definedName name="A128133551K_Latest">Data1!$CD$17</definedName>
    <definedName name="A128133559C">Data1!$EO$1:$EO$10,Data1!$EO$11:$EO$17</definedName>
    <definedName name="A128133559C_Data">Data1!$EO$11:$EO$17</definedName>
    <definedName name="A128133559C_Latest">Data1!$EO$17</definedName>
    <definedName name="A128133567C">Data1!$GE$1:$GE$10,Data1!$GE$11:$GE$17</definedName>
    <definedName name="A128133567C_Data">Data1!$GE$11:$GE$17</definedName>
    <definedName name="A128133567C_Latest">Data1!$GE$17</definedName>
    <definedName name="A128133575C">Data1!$GZ$1:$GZ$10,Data1!$GZ$11:$GZ$17</definedName>
    <definedName name="A128133575C_Data">Data1!$GZ$11:$GZ$17</definedName>
    <definedName name="A128133575C_Latest">Data1!$GZ$17</definedName>
    <definedName name="A128133583C">Data1!$AN$1:$AN$10,Data1!$AN$11:$AN$17</definedName>
    <definedName name="A128133583C_Data">Data1!$AN$11:$AN$17</definedName>
    <definedName name="A128133583C_Latest">Data1!$AN$17</definedName>
    <definedName name="A128133591C">Data1!$BI$1:$BI$10,Data1!$BI$11:$BI$17</definedName>
    <definedName name="A128133591C_Data">Data1!$BI$11:$BI$17</definedName>
    <definedName name="A128133591C_Latest">Data1!$BI$17</definedName>
    <definedName name="A128133599W">Data1!$HU$1:$HU$10,Data1!$HU$11:$HU$17</definedName>
    <definedName name="A128133599W_Data">Data1!$HU$11:$HU$17</definedName>
    <definedName name="A128133599W_Latest">Data1!$HU$17</definedName>
    <definedName name="A128133631K">Data2!$EQ$1:$EQ$10,Data2!$EQ$11:$EQ$17</definedName>
    <definedName name="A128133631K_Data">Data2!$EQ$11:$EQ$17</definedName>
    <definedName name="A128133631K_Latest">Data2!$EQ$17</definedName>
    <definedName name="A128133719C">Data2!$U$1:$U$10,Data2!$U$11:$U$17</definedName>
    <definedName name="A128133719C_Data">Data2!$U$11:$U$17</definedName>
    <definedName name="A128133719C_Latest">Data2!$U$17</definedName>
    <definedName name="A128133807C">Data2!$CF$1:$CF$10,Data2!$CF$11:$CF$17</definedName>
    <definedName name="A128133807C_Data">Data2!$CF$11:$CF$17</definedName>
    <definedName name="A128133807C_Latest">Data2!$CF$17</definedName>
    <definedName name="A128133895R">Data2!$DA$1:$DA$10,Data2!$DA$11:$DA$17</definedName>
    <definedName name="A128133895R_Data">Data2!$DA$11:$DA$17</definedName>
    <definedName name="A128133895R_Latest">Data2!$DA$17</definedName>
    <definedName name="A128133983R">Data2!$DV$1:$DV$10,Data2!$DV$11:$DV$17</definedName>
    <definedName name="A128133983R_Data">Data2!$DV$11:$DV$17</definedName>
    <definedName name="A128133983R_Latest">Data2!$DV$17</definedName>
    <definedName name="A128134071T">Data1!$IP$1:$IP$10,Data1!$IP$11:$IP$17</definedName>
    <definedName name="A128134071T_Data">Data1!$IP$11:$IP$17</definedName>
    <definedName name="A128134071T_Latest">Data1!$IP$17</definedName>
    <definedName name="A128134159K">Data2!$AP$1:$AP$10,Data2!$AP$11:$AP$17</definedName>
    <definedName name="A128134159K_Data">Data2!$AP$11:$AP$17</definedName>
    <definedName name="A128134159K_Latest">Data2!$AP$17</definedName>
    <definedName name="A128134247K">Data2!$BK$1:$BK$10,Data2!$BK$11:$BK$17</definedName>
    <definedName name="A128134247K_Data">Data2!$BK$11:$BK$17</definedName>
    <definedName name="A128134247K_Latest">Data2!$BK$17</definedName>
    <definedName name="A128134311T">Data1!$DB$1:$DB$10,Data1!$DB$11:$DB$17</definedName>
    <definedName name="A128134311T_Data">Data1!$DB$11:$DB$17</definedName>
    <definedName name="A128134311T_Latest">Data1!$DB$17</definedName>
    <definedName name="A128134319K">Data1!$DW$1:$DW$10,Data1!$DW$11:$DW$17</definedName>
    <definedName name="A128134319K_Data">Data1!$DW$11:$DW$17</definedName>
    <definedName name="A128134319K_Latest">Data1!$DW$17</definedName>
    <definedName name="A128134327K">Data1!$FM$1:$FM$10,Data1!$FM$11:$FM$17</definedName>
    <definedName name="A128134327K_Data">Data1!$FM$11:$FM$17</definedName>
    <definedName name="A128134327K_Latest">Data1!$FM$17</definedName>
    <definedName name="A128134335K">Data1!$V$1:$V$10,Data1!$V$11:$V$17</definedName>
    <definedName name="A128134335K_Data">Data1!$V$11:$V$17</definedName>
    <definedName name="A128134335K_Latest">Data1!$V$17</definedName>
    <definedName name="A128134343K">Data1!$CG$1:$CG$10,Data1!$CG$11:$CG$17</definedName>
    <definedName name="A128134343K_Data">Data1!$CG$11:$CG$17</definedName>
    <definedName name="A128134343K_Latest">Data1!$CG$17</definedName>
    <definedName name="A128134351K">Data1!$ER$1:$ER$10,Data1!$ER$11:$ER$17</definedName>
    <definedName name="A128134351K_Data">Data1!$ER$11:$ER$17</definedName>
    <definedName name="A128134351K_Latest">Data1!$ER$17</definedName>
    <definedName name="A128134359C">Data1!$GH$1:$GH$10,Data1!$GH$11:$GH$17</definedName>
    <definedName name="A128134359C_Data">Data1!$GH$11:$GH$17</definedName>
    <definedName name="A128134359C_Latest">Data1!$GH$17</definedName>
    <definedName name="A128134367C">Data1!$HC$1:$HC$10,Data1!$HC$11:$HC$17</definedName>
    <definedName name="A128134367C_Data">Data1!$HC$11:$HC$17</definedName>
    <definedName name="A128134367C_Latest">Data1!$HC$17</definedName>
    <definedName name="A128134375C">Data1!$AQ$1:$AQ$10,Data1!$AQ$11:$AQ$17</definedName>
    <definedName name="A128134375C_Data">Data1!$AQ$11:$AQ$17</definedName>
    <definedName name="A128134375C_Latest">Data1!$AQ$17</definedName>
    <definedName name="A128134383C">Data1!$BL$1:$BL$10,Data1!$BL$11:$BL$17</definedName>
    <definedName name="A128134383C_Data">Data1!$BL$11:$BL$17</definedName>
    <definedName name="A128134383C_Latest">Data1!$BL$17</definedName>
    <definedName name="A128134391C">Data1!$HX$1:$HX$10,Data1!$HX$11:$HX$17</definedName>
    <definedName name="A128134391C_Data">Data1!$HX$11:$HX$17</definedName>
    <definedName name="A128134391C_Latest">Data1!$HX$17</definedName>
    <definedName name="A128134423K">Data2!$ET$1:$ET$10,Data2!$ET$11:$ET$17</definedName>
    <definedName name="A128134423K_Data">Data2!$ET$11:$ET$17</definedName>
    <definedName name="A128134423K_Latest">Data2!$ET$17</definedName>
    <definedName name="A128134511K">Data2!$X$1:$X$10,Data2!$X$11:$X$17</definedName>
    <definedName name="A128134511K_Data">Data2!$X$11:$X$17</definedName>
    <definedName name="A128134511K_Latest">Data2!$X$17</definedName>
    <definedName name="A128134599R">Data2!$CI$1:$CI$10,Data2!$CI$11:$CI$17</definedName>
    <definedName name="A128134599R_Data">Data2!$CI$11:$CI$17</definedName>
    <definedName name="A128134599R_Latest">Data2!$CI$17</definedName>
    <definedName name="A128134687R">Data2!$DD$1:$DD$10,Data2!$DD$11:$DD$17</definedName>
    <definedName name="A128134687R_Data">Data2!$DD$11:$DD$17</definedName>
    <definedName name="A128134687R_Latest">Data2!$DD$17</definedName>
    <definedName name="A128134775R">Data2!$DY$1:$DY$10,Data2!$DY$11:$DY$17</definedName>
    <definedName name="A128134775R_Data">Data2!$DY$11:$DY$17</definedName>
    <definedName name="A128134775R_Latest">Data2!$DY$17</definedName>
    <definedName name="A128134863R">Data2!$C$1:$C$10,Data2!$C$11:$C$17</definedName>
    <definedName name="A128134863R_Data">Data2!$C$11:$C$17</definedName>
    <definedName name="A128134863R_Latest">Data2!$C$17</definedName>
    <definedName name="A128134951R">Data2!$AS$1:$AS$10,Data2!$AS$11:$AS$17</definedName>
    <definedName name="A128134951R_Data">Data2!$AS$11:$AS$17</definedName>
    <definedName name="A128134951R_Latest">Data2!$AS$17</definedName>
    <definedName name="A128135039K">Data2!$BN$1:$BN$10,Data2!$BN$11:$BN$17</definedName>
    <definedName name="A128135039K_Data">Data2!$BN$11:$BN$17</definedName>
    <definedName name="A128135039K_Latest">Data2!$BN$17</definedName>
    <definedName name="A128135102R">Data1!$CJ$1:$CJ$10,Data1!$CJ$11:$CJ$17</definedName>
    <definedName name="A128135102R_Data">Data1!$CJ$11:$CJ$17</definedName>
    <definedName name="A128135102R_Latest">Data1!$CJ$17</definedName>
    <definedName name="A128135110R">Data1!$DE$1:$DE$10,Data1!$DE$11:$DE$17</definedName>
    <definedName name="A128135110R_Data">Data1!$DE$11:$DE$17</definedName>
    <definedName name="A128135110R_Latest">Data1!$DE$17</definedName>
    <definedName name="A128135118J">Data1!$EU$1:$EU$10,Data1!$EU$11:$EU$17</definedName>
    <definedName name="A128135118J_Data">Data1!$EU$11:$EU$17</definedName>
    <definedName name="A128135118J_Latest">Data1!$EU$17</definedName>
    <definedName name="A128135126J">Data1!$D$1:$D$10,Data1!$D$11:$D$17</definedName>
    <definedName name="A128135126J_Data">Data1!$D$11:$D$17</definedName>
    <definedName name="A128135126J_Latest">Data1!$D$17</definedName>
    <definedName name="A128135134J">Data1!$BO$1:$BO$10,Data1!$BO$11:$BO$17</definedName>
    <definedName name="A128135134J_Data">Data1!$BO$11:$BO$17</definedName>
    <definedName name="A128135134J_Latest">Data1!$BO$17</definedName>
    <definedName name="A128135142J">Data1!$DZ$1:$DZ$10,Data1!$DZ$11:$DZ$17</definedName>
    <definedName name="A128135142J_Data">Data1!$DZ$11:$DZ$17</definedName>
    <definedName name="A128135142J_Latest">Data1!$DZ$17</definedName>
    <definedName name="A128135150J">Data1!$FP$1:$FP$10,Data1!$FP$11:$FP$17</definedName>
    <definedName name="A128135150J_Data">Data1!$FP$11:$FP$17</definedName>
    <definedName name="A128135150J_Latest">Data1!$FP$17</definedName>
    <definedName name="A128135158A">Data1!$GK$1:$GK$10,Data1!$GK$11:$GK$17</definedName>
    <definedName name="A128135158A_Data">Data1!$GK$11:$GK$17</definedName>
    <definedName name="A128135158A_Latest">Data1!$GK$17</definedName>
    <definedName name="A128135166A">Data1!$Y$1:$Y$10,Data1!$Y$11:$Y$17</definedName>
    <definedName name="A128135166A_Data">Data1!$Y$11:$Y$17</definedName>
    <definedName name="A128135166A_Latest">Data1!$Y$17</definedName>
    <definedName name="A128135174A">Data1!$AT$1:$AT$10,Data1!$AT$11:$AT$17</definedName>
    <definedName name="A128135174A_Data">Data1!$AT$11:$AT$17</definedName>
    <definedName name="A128135174A_Latest">Data1!$AT$17</definedName>
    <definedName name="A128135182A">Data1!$HF$1:$HF$10,Data1!$HF$11:$HF$17</definedName>
    <definedName name="A128135182A_Data">Data1!$HF$11:$HF$17</definedName>
    <definedName name="A128135182A_Latest">Data1!$HF$17</definedName>
    <definedName name="A128135214J">Data2!$EB$1:$EB$10,Data2!$EB$11:$EB$17</definedName>
    <definedName name="A128135214J_Data">Data2!$EB$11:$EB$17</definedName>
    <definedName name="A128135214J_Latest">Data2!$EB$17</definedName>
    <definedName name="A128135302J">Data2!$F$1:$F$10,Data2!$F$11:$F$17</definedName>
    <definedName name="A128135302J_Data">Data2!$F$11:$F$17</definedName>
    <definedName name="A128135302J_Latest">Data2!$F$17</definedName>
    <definedName name="A128135390V">Data2!$BQ$1:$BQ$10,Data2!$BQ$11:$BQ$17</definedName>
    <definedName name="A128135390V_Data">Data2!$BQ$11:$BQ$17</definedName>
    <definedName name="A128135390V_Latest">Data2!$BQ$17</definedName>
    <definedName name="A128135478L">Data2!$CL$1:$CL$10,Data2!$CL$11:$CL$17</definedName>
    <definedName name="A128135478L_Data">Data2!$CL$11:$CL$17</definedName>
    <definedName name="A128135478L_Latest">Data2!$CL$17</definedName>
    <definedName name="A128135566L">Data2!$DG$1:$DG$10,Data2!$DG$11:$DG$17</definedName>
    <definedName name="A128135566L_Data">Data2!$DG$11:$DG$17</definedName>
    <definedName name="A128135566L_Latest">Data2!$DG$17</definedName>
    <definedName name="A128135654L">Data1!$IA$1:$IA$10,Data1!$IA$11:$IA$17</definedName>
    <definedName name="A128135654L_Data">Data1!$IA$11:$IA$17</definedName>
    <definedName name="A128135654L_Latest">Data1!$IA$17</definedName>
    <definedName name="A128135742L">Data2!$AA$1:$AA$10,Data2!$AA$11:$AA$17</definedName>
    <definedName name="A128135742L_Data">Data2!$AA$11:$AA$17</definedName>
    <definedName name="A128135742L_Latest">Data2!$AA$17</definedName>
    <definedName name="A128135830L">Data2!$AV$1:$AV$10,Data2!$AV$11:$AV$17</definedName>
    <definedName name="A128135830L_Data">Data2!$AV$11:$AV$17</definedName>
    <definedName name="A128135830L_Latest">Data2!$AV$17</definedName>
    <definedName name="A128135894X">Data1!$CP$1:$CP$10,Data1!$CP$11:$CP$17</definedName>
    <definedName name="A128135894X_Data">Data1!$CP$11:$CP$17</definedName>
    <definedName name="A128135894X_Latest">Data1!$CP$17</definedName>
    <definedName name="A128135902L">Data1!$DK$1:$DK$10,Data1!$DK$11:$DK$17</definedName>
    <definedName name="A128135902L_Data">Data1!$DK$11:$DK$17</definedName>
    <definedName name="A128135902L_Latest">Data1!$DK$17</definedName>
    <definedName name="A128135910L">Data1!$FA$1:$FA$10,Data1!$FA$11:$FA$17</definedName>
    <definedName name="A128135910L_Data">Data1!$FA$11:$FA$17</definedName>
    <definedName name="A128135910L_Latest">Data1!$FA$17</definedName>
    <definedName name="A128135918F">Data1!$J$1:$J$10,Data1!$J$11:$J$17</definedName>
    <definedName name="A128135918F_Data">Data1!$J$11:$J$17</definedName>
    <definedName name="A128135918F_Latest">Data1!$J$17</definedName>
    <definedName name="A128135926F">Data1!$BU$1:$BU$10,Data1!$BU$11:$BU$17</definedName>
    <definedName name="A128135926F_Data">Data1!$BU$11:$BU$17</definedName>
    <definedName name="A128135926F_Latest">Data1!$BU$17</definedName>
    <definedName name="A128135934F">Data1!$EF$1:$EF$10,Data1!$EF$11:$EF$17</definedName>
    <definedName name="A128135934F_Data">Data1!$EF$11:$EF$17</definedName>
    <definedName name="A128135934F_Latest">Data1!$EF$17</definedName>
    <definedName name="A128135942F">Data1!$FV$1:$FV$10,Data1!$FV$11:$FV$17</definedName>
    <definedName name="A128135942F_Data">Data1!$FV$11:$FV$17</definedName>
    <definedName name="A128135942F_Latest">Data1!$FV$17</definedName>
    <definedName name="A128135950F">Data1!$GQ$1:$GQ$10,Data1!$GQ$11:$GQ$17</definedName>
    <definedName name="A128135950F_Data">Data1!$GQ$11:$GQ$17</definedName>
    <definedName name="A128135950F_Latest">Data1!$GQ$17</definedName>
    <definedName name="A128135958X">Data1!$AE$1:$AE$10,Data1!$AE$11:$AE$17</definedName>
    <definedName name="A128135958X_Data">Data1!$AE$11:$AE$17</definedName>
    <definedName name="A128135958X_Latest">Data1!$AE$17</definedName>
    <definedName name="A128135966X">Data1!$AZ$1:$AZ$10,Data1!$AZ$11:$AZ$17</definedName>
    <definedName name="A128135966X_Data">Data1!$AZ$11:$AZ$17</definedName>
    <definedName name="A128135966X_Latest">Data1!$AZ$17</definedName>
    <definedName name="A128135974X">Data1!$HL$1:$HL$10,Data1!$HL$11:$HL$17</definedName>
    <definedName name="A128135974X_Data">Data1!$HL$11:$HL$17</definedName>
    <definedName name="A128135974X_Latest">Data1!$HL$17</definedName>
    <definedName name="A128136006J">Data2!$EH$1:$EH$10,Data2!$EH$11:$EH$17</definedName>
    <definedName name="A128136006J_Data">Data2!$EH$11:$EH$17</definedName>
    <definedName name="A128136006J_Latest">Data2!$EH$17</definedName>
    <definedName name="A128136094V">Data2!$L$1:$L$10,Data2!$L$11:$L$17</definedName>
    <definedName name="A128136094V_Data">Data2!$L$11:$L$17</definedName>
    <definedName name="A128136094V_Latest">Data2!$L$17</definedName>
    <definedName name="A128136182V">Data2!$BW$1:$BW$10,Data2!$BW$11:$BW$17</definedName>
    <definedName name="A128136182V_Data">Data2!$BW$11:$BW$17</definedName>
    <definedName name="A128136182V_Latest">Data2!$BW$17</definedName>
    <definedName name="A128136270V">Data2!$CR$1:$CR$10,Data2!$CR$11:$CR$17</definedName>
    <definedName name="A128136270V_Data">Data2!$CR$11:$CR$17</definedName>
    <definedName name="A128136270V_Latest">Data2!$CR$17</definedName>
    <definedName name="A128136358L">Data2!$DM$1:$DM$10,Data2!$DM$11:$DM$17</definedName>
    <definedName name="A128136358L_Data">Data2!$DM$11:$DM$17</definedName>
    <definedName name="A128136358L_Latest">Data2!$DM$17</definedName>
    <definedName name="A128136446L">Data1!$IG$1:$IG$10,Data1!$IG$11:$IG$17</definedName>
    <definedName name="A128136446L_Data">Data1!$IG$11:$IG$17</definedName>
    <definedName name="A128136446L_Latest">Data1!$IG$17</definedName>
    <definedName name="A128136534L">Data2!$AG$1:$AG$10,Data2!$AG$11:$AG$17</definedName>
    <definedName name="A128136534L_Data">Data2!$AG$11:$AG$17</definedName>
    <definedName name="A128136534L_Latest">Data2!$AG$17</definedName>
    <definedName name="A128136622L">Data2!$BB$1:$BB$10,Data2!$BB$11:$BB$17</definedName>
    <definedName name="A128136622L_Data">Data2!$BB$11:$BB$17</definedName>
    <definedName name="A128136622L_Latest">Data2!$BB$17</definedName>
    <definedName name="A128136686X">Data1!$CS$1:$CS$10,Data1!$CS$11:$CS$17</definedName>
    <definedName name="A128136686X_Data">Data1!$CS$11:$CS$17</definedName>
    <definedName name="A128136686X_Latest">Data1!$CS$17</definedName>
    <definedName name="A128136694X">Data1!$DN$1:$DN$10,Data1!$DN$11:$DN$17</definedName>
    <definedName name="A128136694X_Data">Data1!$DN$11:$DN$17</definedName>
    <definedName name="A128136694X_Latest">Data1!$DN$17</definedName>
    <definedName name="A128136702L">Data1!$FD$1:$FD$10,Data1!$FD$11:$FD$17</definedName>
    <definedName name="A128136702L_Data">Data1!$FD$11:$FD$17</definedName>
    <definedName name="A128136702L_Latest">Data1!$FD$17</definedName>
    <definedName name="A128136710L">Data1!$M$1:$M$10,Data1!$M$11:$M$17</definedName>
    <definedName name="A128136710L_Data">Data1!$M$11:$M$17</definedName>
    <definedName name="A128136710L_Latest">Data1!$M$17</definedName>
    <definedName name="A128136718F">Data1!$BX$1:$BX$10,Data1!$BX$11:$BX$17</definedName>
    <definedName name="A128136718F_Data">Data1!$BX$11:$BX$17</definedName>
    <definedName name="A128136718F_Latest">Data1!$BX$17</definedName>
    <definedName name="A128136726F">Data1!$EI$1:$EI$10,Data1!$EI$11:$EI$17</definedName>
    <definedName name="A128136726F_Data">Data1!$EI$11:$EI$17</definedName>
    <definedName name="A128136726F_Latest">Data1!$EI$17</definedName>
    <definedName name="A128136734F">Data1!$FY$1:$FY$10,Data1!$FY$11:$FY$17</definedName>
    <definedName name="A128136734F_Data">Data1!$FY$11:$FY$17</definedName>
    <definedName name="A128136734F_Latest">Data1!$FY$17</definedName>
    <definedName name="A128136742F">Data1!$GT$1:$GT$10,Data1!$GT$11:$GT$17</definedName>
    <definedName name="A128136742F_Data">Data1!$GT$11:$GT$17</definedName>
    <definedName name="A128136742F_Latest">Data1!$GT$17</definedName>
    <definedName name="A128136750F">Data1!$AH$1:$AH$10,Data1!$AH$11:$AH$17</definedName>
    <definedName name="A128136750F_Data">Data1!$AH$11:$AH$17</definedName>
    <definedName name="A128136750F_Latest">Data1!$AH$17</definedName>
    <definedName name="A128136758X">Data1!$BC$1:$BC$10,Data1!$BC$11:$BC$17</definedName>
    <definedName name="A128136758X_Data">Data1!$BC$11:$BC$17</definedName>
    <definedName name="A128136758X_Latest">Data1!$BC$17</definedName>
    <definedName name="A128136766X">Data1!$HO$1:$HO$10,Data1!$HO$11:$HO$17</definedName>
    <definedName name="A128136766X_Data">Data1!$HO$11:$HO$17</definedName>
    <definedName name="A128136766X_Latest">Data1!$HO$17</definedName>
    <definedName name="A128136798T">Data2!$EK$1:$EK$10,Data2!$EK$11:$EK$17</definedName>
    <definedName name="A128136798T_Data">Data2!$EK$11:$EK$17</definedName>
    <definedName name="A128136798T_Latest">Data2!$EK$17</definedName>
    <definedName name="A128136886T">Data2!$O$1:$O$10,Data2!$O$11:$O$17</definedName>
    <definedName name="A128136886T_Data">Data2!$O$11:$O$17</definedName>
    <definedName name="A128136886T_Latest">Data2!$O$17</definedName>
    <definedName name="A128136974T">Data2!$BZ$1:$BZ$10,Data2!$BZ$11:$BZ$17</definedName>
    <definedName name="A128136974T_Data">Data2!$BZ$11:$BZ$17</definedName>
    <definedName name="A128136974T_Latest">Data2!$BZ$17</definedName>
    <definedName name="A128137062V">Data2!$CU$1:$CU$10,Data2!$CU$11:$CU$17</definedName>
    <definedName name="A128137062V_Data">Data2!$CU$11:$CU$17</definedName>
    <definedName name="A128137062V_Latest">Data2!$CU$17</definedName>
    <definedName name="A128137150V">Data2!$DP$1:$DP$10,Data2!$DP$11:$DP$17</definedName>
    <definedName name="A128137150V_Data">Data2!$DP$11:$DP$17</definedName>
    <definedName name="A128137150V_Latest">Data2!$DP$17</definedName>
    <definedName name="A128137238L">Data1!$IJ$1:$IJ$10,Data1!$IJ$11:$IJ$17</definedName>
    <definedName name="A128137238L_Data">Data1!$IJ$11:$IJ$17</definedName>
    <definedName name="A128137238L_Latest">Data1!$IJ$17</definedName>
    <definedName name="A128137326L">Data2!$AJ$1:$AJ$10,Data2!$AJ$11:$AJ$17</definedName>
    <definedName name="A128137326L_Data">Data2!$AJ$11:$AJ$17</definedName>
    <definedName name="A128137326L_Latest">Data2!$AJ$17</definedName>
    <definedName name="A128137414L">Data2!$BE$1:$BE$10,Data2!$BE$11:$BE$17</definedName>
    <definedName name="A128137414L_Data">Data2!$BE$11:$BE$17</definedName>
    <definedName name="A128137414L_Latest">Data2!$BE$17</definedName>
    <definedName name="A128137478X">Data1!$CL$1:$CL$10,Data1!$CL$11:$CL$17</definedName>
    <definedName name="A128137478X_Data">Data1!$CL$11:$CL$17</definedName>
    <definedName name="A128137478X_Latest">Data1!$CL$17</definedName>
    <definedName name="A128137486X">Data1!$DG$1:$DG$10,Data1!$DG$11:$DG$17</definedName>
    <definedName name="A128137486X_Data">Data1!$DG$11:$DG$17</definedName>
    <definedName name="A128137486X_Latest">Data1!$DG$17</definedName>
    <definedName name="A128137494X">Data1!$EW$1:$EW$10,Data1!$EW$11:$EW$17</definedName>
    <definedName name="A128137494X_Data">Data1!$EW$11:$EW$17</definedName>
    <definedName name="A128137494X_Latest">Data1!$EW$17</definedName>
    <definedName name="A128137502L">Data1!$F$1:$F$10,Data1!$F$11:$F$17</definedName>
    <definedName name="A128137502L_Data">Data1!$F$11:$F$17</definedName>
    <definedName name="A128137502L_Latest">Data1!$F$17</definedName>
    <definedName name="A128137510L">Data1!$BQ$1:$BQ$10,Data1!$BQ$11:$BQ$17</definedName>
    <definedName name="A128137510L_Data">Data1!$BQ$11:$BQ$17</definedName>
    <definedName name="A128137510L_Latest">Data1!$BQ$17</definedName>
    <definedName name="A128137518F">Data1!$EB$1:$EB$10,Data1!$EB$11:$EB$17</definedName>
    <definedName name="A128137518F_Data">Data1!$EB$11:$EB$17</definedName>
    <definedName name="A128137518F_Latest">Data1!$EB$17</definedName>
    <definedName name="A128137526F">Data1!$FR$1:$FR$10,Data1!$FR$11:$FR$17</definedName>
    <definedName name="A128137526F_Data">Data1!$FR$11:$FR$17</definedName>
    <definedName name="A128137526F_Latest">Data1!$FR$17</definedName>
    <definedName name="A128137534F">Data1!$GM$1:$GM$10,Data1!$GM$11:$GM$17</definedName>
    <definedName name="A128137534F_Data">Data1!$GM$11:$GM$17</definedName>
    <definedName name="A128137534F_Latest">Data1!$GM$17</definedName>
    <definedName name="A128137542F">Data1!$AA$1:$AA$10,Data1!$AA$11:$AA$17</definedName>
    <definedName name="A128137542F_Data">Data1!$AA$11:$AA$17</definedName>
    <definedName name="A128137542F_Latest">Data1!$AA$17</definedName>
    <definedName name="A128137550F">Data1!$AV$1:$AV$10,Data1!$AV$11:$AV$17</definedName>
    <definedName name="A128137550F_Data">Data1!$AV$11:$AV$17</definedName>
    <definedName name="A128137550F_Latest">Data1!$AV$17</definedName>
    <definedName name="A128137558X">Data1!$HH$1:$HH$10,Data1!$HH$11:$HH$17</definedName>
    <definedName name="A128137558X_Data">Data1!$HH$11:$HH$17</definedName>
    <definedName name="A128137558X_Latest">Data1!$HH$17</definedName>
    <definedName name="A128137590X">Data2!$ED$1:$ED$10,Data2!$ED$11:$ED$17</definedName>
    <definedName name="A128137590X_Data">Data2!$ED$11:$ED$17</definedName>
    <definedName name="A128137590X_Latest">Data2!$ED$17</definedName>
    <definedName name="A128137678T">Data2!$H$1:$H$10,Data2!$H$11:$H$17</definedName>
    <definedName name="A128137678T_Data">Data2!$H$11:$H$17</definedName>
    <definedName name="A128137678T_Latest">Data2!$H$17</definedName>
    <definedName name="A128137766T">Data2!$BS$1:$BS$10,Data2!$BS$11:$BS$17</definedName>
    <definedName name="A128137766T_Data">Data2!$BS$11:$BS$17</definedName>
    <definedName name="A128137766T_Latest">Data2!$BS$17</definedName>
    <definedName name="A128137854T">Data2!$CN$1:$CN$10,Data2!$CN$11:$CN$17</definedName>
    <definedName name="A128137854T_Data">Data2!$CN$11:$CN$17</definedName>
    <definedName name="A128137854T_Latest">Data2!$CN$17</definedName>
    <definedName name="A128137942T">Data2!$DI$1:$DI$10,Data2!$DI$11:$DI$17</definedName>
    <definedName name="A128137942T_Data">Data2!$DI$11:$DI$17</definedName>
    <definedName name="A128137942T_Latest">Data2!$DI$17</definedName>
    <definedName name="A128138030V">Data1!$IC$1:$IC$10,Data1!$IC$11:$IC$17</definedName>
    <definedName name="A128138030V_Data">Data1!$IC$11:$IC$17</definedName>
    <definedName name="A128138030V_Latest">Data1!$IC$17</definedName>
    <definedName name="A128138118L">Data2!$AC$1:$AC$10,Data2!$AC$11:$AC$17</definedName>
    <definedName name="A128138118L_Data">Data2!$AC$11:$AC$17</definedName>
    <definedName name="A128138118L_Latest">Data2!$AC$17</definedName>
    <definedName name="A128138206L">Data2!$AX$1:$AX$10,Data2!$AX$11:$AX$17</definedName>
    <definedName name="A128138206L_Data">Data2!$AX$11:$AX$17</definedName>
    <definedName name="A128138206L_Latest">Data2!$AX$17</definedName>
    <definedName name="A128138271J">Data1!$CU$1:$CU$10,Data1!$CU$11:$CU$17</definedName>
    <definedName name="A128138271J_Data">Data1!$CU$11:$CU$17</definedName>
    <definedName name="A128138271J_Latest">Data1!$CU$17</definedName>
    <definedName name="A128138279A">Data1!$DP$1:$DP$10,Data1!$DP$11:$DP$17</definedName>
    <definedName name="A128138279A_Data">Data1!$DP$11:$DP$17</definedName>
    <definedName name="A128138279A_Latest">Data1!$DP$17</definedName>
    <definedName name="A128138287A">Data1!$FF$1:$FF$10,Data1!$FF$11:$FF$17</definedName>
    <definedName name="A128138287A_Data">Data1!$FF$11:$FF$17</definedName>
    <definedName name="A128138287A_Latest">Data1!$FF$17</definedName>
    <definedName name="A128138295A">Data1!$O$1:$O$10,Data1!$O$11:$O$17</definedName>
    <definedName name="A128138295A_Data">Data1!$O$11:$O$17</definedName>
    <definedName name="A128138295A_Latest">Data1!$O$17</definedName>
    <definedName name="A128138303R">Data1!$BZ$1:$BZ$10,Data1!$BZ$11:$BZ$17</definedName>
    <definedName name="A128138303R_Data">Data1!$BZ$11:$BZ$17</definedName>
    <definedName name="A128138303R_Latest">Data1!$BZ$17</definedName>
    <definedName name="A128138311R">Data1!$EK$1:$EK$10,Data1!$EK$11:$EK$17</definedName>
    <definedName name="A128138311R_Data">Data1!$EK$11:$EK$17</definedName>
    <definedName name="A128138311R_Latest">Data1!$EK$17</definedName>
    <definedName name="A128138319J">Data1!$GA$1:$GA$10,Data1!$GA$11:$GA$17</definedName>
    <definedName name="A128138319J_Data">Data1!$GA$11:$GA$17</definedName>
    <definedName name="A128138319J_Latest">Data1!$GA$17</definedName>
    <definedName name="A128138327J">Data1!$GV$1:$GV$10,Data1!$GV$11:$GV$17</definedName>
    <definedName name="A128138327J_Data">Data1!$GV$11:$GV$17</definedName>
    <definedName name="A128138327J_Latest">Data1!$GV$17</definedName>
    <definedName name="A128138335J">Data1!$AJ$1:$AJ$10,Data1!$AJ$11:$AJ$17</definedName>
    <definedName name="A128138335J_Data">Data1!$AJ$11:$AJ$17</definedName>
    <definedName name="A128138335J_Latest">Data1!$AJ$17</definedName>
    <definedName name="A128138343J">Data1!$BE$1:$BE$10,Data1!$BE$11:$BE$17</definedName>
    <definedName name="A128138343J_Data">Data1!$BE$11:$BE$17</definedName>
    <definedName name="A128138343J_Latest">Data1!$BE$17</definedName>
    <definedName name="A128138351J">Data1!$HQ$1:$HQ$10,Data1!$HQ$11:$HQ$17</definedName>
    <definedName name="A128138351J_Data">Data1!$HQ$11:$HQ$17</definedName>
    <definedName name="A128138351J_Latest">Data1!$HQ$17</definedName>
    <definedName name="A128138383A">Data2!$EM$1:$EM$10,Data2!$EM$11:$EM$17</definedName>
    <definedName name="A128138383A_Data">Data2!$EM$11:$EM$17</definedName>
    <definedName name="A128138383A_Latest">Data2!$EM$17</definedName>
    <definedName name="A128138471A">Data2!$Q$1:$Q$10,Data2!$Q$11:$Q$17</definedName>
    <definedName name="A128138471A_Data">Data2!$Q$11:$Q$17</definedName>
    <definedName name="A128138471A_Latest">Data2!$Q$17</definedName>
    <definedName name="A128138559V">Data2!$CB$1:$CB$10,Data2!$CB$11:$CB$17</definedName>
    <definedName name="A128138559V_Data">Data2!$CB$11:$CB$17</definedName>
    <definedName name="A128138559V_Latest">Data2!$CB$17</definedName>
    <definedName name="A128138647V">Data2!$CW$1:$CW$10,Data2!$CW$11:$CW$17</definedName>
    <definedName name="A128138647V_Data">Data2!$CW$11:$CW$17</definedName>
    <definedName name="A128138647V_Latest">Data2!$CW$17</definedName>
    <definedName name="A128138735V">Data2!$DR$1:$DR$10,Data2!$DR$11:$DR$17</definedName>
    <definedName name="A128138735V_Data">Data2!$DR$11:$DR$17</definedName>
    <definedName name="A128138735V_Latest">Data2!$DR$17</definedName>
    <definedName name="A128138823V">Data1!$IL$1:$IL$10,Data1!$IL$11:$IL$17</definedName>
    <definedName name="A128138823V_Data">Data1!$IL$11:$IL$17</definedName>
    <definedName name="A128138823V_Latest">Data1!$IL$17</definedName>
    <definedName name="A128138911V">Data2!$AL$1:$AL$10,Data2!$AL$11:$AL$17</definedName>
    <definedName name="A128138911V_Data">Data2!$AL$11:$AL$17</definedName>
    <definedName name="A128138911V_Latest">Data2!$AL$17</definedName>
    <definedName name="A128138999X">Data2!$BG$1:$BG$10,Data2!$BG$11:$BG$17</definedName>
    <definedName name="A128138999X_Data">Data2!$BG$11:$BG$17</definedName>
    <definedName name="A128138999X_Latest">Data2!$BG$17</definedName>
    <definedName name="A128139063J">Data1!$CX$1:$CX$10,Data1!$CX$11:$CX$17</definedName>
    <definedName name="A128139063J_Data">Data1!$CX$11:$CX$17</definedName>
    <definedName name="A128139063J_Latest">Data1!$CX$17</definedName>
    <definedName name="A128139071J">Data1!$DS$1:$DS$10,Data1!$DS$11:$DS$17</definedName>
    <definedName name="A128139071J_Data">Data1!$DS$11:$DS$17</definedName>
    <definedName name="A128139071J_Latest">Data1!$DS$17</definedName>
    <definedName name="A128139079A">Data1!$FI$1:$FI$10,Data1!$FI$11:$FI$17</definedName>
    <definedName name="A128139079A_Data">Data1!$FI$11:$FI$17</definedName>
    <definedName name="A128139079A_Latest">Data1!$FI$17</definedName>
    <definedName name="A128139087A">Data1!$R$1:$R$10,Data1!$R$11:$R$17</definedName>
    <definedName name="A128139087A_Data">Data1!$R$11:$R$17</definedName>
    <definedName name="A128139087A_Latest">Data1!$R$17</definedName>
    <definedName name="A128139095A">Data1!$CC$1:$CC$10,Data1!$CC$11:$CC$17</definedName>
    <definedName name="A128139095A_Data">Data1!$CC$11:$CC$17</definedName>
    <definedName name="A128139095A_Latest">Data1!$CC$17</definedName>
    <definedName name="A128139103R">Data1!$EN$1:$EN$10,Data1!$EN$11:$EN$17</definedName>
    <definedName name="A128139103R_Data">Data1!$EN$11:$EN$17</definedName>
    <definedName name="A128139103R_Latest">Data1!$EN$17</definedName>
    <definedName name="A128139111R">Data1!$GD$1:$GD$10,Data1!$GD$11:$GD$17</definedName>
    <definedName name="A128139111R_Data">Data1!$GD$11:$GD$17</definedName>
    <definedName name="A128139111R_Latest">Data1!$GD$17</definedName>
    <definedName name="A128139119J">Data1!$GY$1:$GY$10,Data1!$GY$11:$GY$17</definedName>
    <definedName name="A128139119J_Data">Data1!$GY$11:$GY$17</definedName>
    <definedName name="A128139119J_Latest">Data1!$GY$17</definedName>
    <definedName name="A128139127J">Data1!$AM$1:$AM$10,Data1!$AM$11:$AM$17</definedName>
    <definedName name="A128139127J_Data">Data1!$AM$11:$AM$17</definedName>
    <definedName name="A128139127J_Latest">Data1!$AM$17</definedName>
    <definedName name="A128139135J">Data1!$BH$1:$BH$10,Data1!$BH$11:$BH$17</definedName>
    <definedName name="A128139135J_Data">Data1!$BH$11:$BH$17</definedName>
    <definedName name="A128139135J_Latest">Data1!$BH$17</definedName>
    <definedName name="A128139143J">Data1!$HT$1:$HT$10,Data1!$HT$11:$HT$17</definedName>
    <definedName name="A128139143J_Data">Data1!$HT$11:$HT$17</definedName>
    <definedName name="A128139143J_Latest">Data1!$HT$17</definedName>
    <definedName name="A128139175A">Data2!$EP$1:$EP$10,Data2!$EP$11:$EP$17</definedName>
    <definedName name="A128139175A_Data">Data2!$EP$11:$EP$17</definedName>
    <definedName name="A128139175A_Latest">Data2!$EP$17</definedName>
    <definedName name="A128139263A">Data2!$T$1:$T$10,Data2!$T$11:$T$17</definedName>
    <definedName name="A128139263A_Data">Data2!$T$11:$T$17</definedName>
    <definedName name="A128139263A_Latest">Data2!$T$17</definedName>
    <definedName name="A128139351A">Data2!$CE$1:$CE$10,Data2!$CE$11:$CE$17</definedName>
    <definedName name="A128139351A_Data">Data2!$CE$11:$CE$17</definedName>
    <definedName name="A128139351A_Latest">Data2!$CE$17</definedName>
    <definedName name="A128139439V">Data2!$CZ$1:$CZ$10,Data2!$CZ$11:$CZ$17</definedName>
    <definedName name="A128139439V_Data">Data2!$CZ$11:$CZ$17</definedName>
    <definedName name="A128139439V_Latest">Data2!$CZ$17</definedName>
    <definedName name="A128139527V">Data2!$DU$1:$DU$10,Data2!$DU$11:$DU$17</definedName>
    <definedName name="A128139527V_Data">Data2!$DU$11:$DU$17</definedName>
    <definedName name="A128139527V_Latest">Data2!$DU$17</definedName>
    <definedName name="A128139615V">Data1!$IO$1:$IO$10,Data1!$IO$11:$IO$17</definedName>
    <definedName name="A128139615V_Data">Data1!$IO$11:$IO$17</definedName>
    <definedName name="A128139615V_Latest">Data1!$IO$17</definedName>
    <definedName name="A128139703V">Data2!$AO$1:$AO$10,Data2!$AO$11:$AO$17</definedName>
    <definedName name="A128139703V_Data">Data2!$AO$11:$AO$17</definedName>
    <definedName name="A128139703V_Latest">Data2!$AO$17</definedName>
    <definedName name="A128139791F">Data2!$BJ$1:$BJ$10,Data2!$BJ$11:$BJ$17</definedName>
    <definedName name="A128139791F_Data">Data2!$BJ$11:$BJ$17</definedName>
    <definedName name="A128139791F_Latest">Data2!$BJ$17</definedName>
    <definedName name="A128139855F">Data1!$DA$1:$DA$10,Data1!$DA$11:$DA$17</definedName>
    <definedName name="A128139855F_Data">Data1!$DA$11:$DA$17</definedName>
    <definedName name="A128139855F_Latest">Data1!$DA$17</definedName>
    <definedName name="A128139863F">Data1!$DV$1:$DV$10,Data1!$DV$11:$DV$17</definedName>
    <definedName name="A128139863F_Data">Data1!$DV$11:$DV$17</definedName>
    <definedName name="A128139863F_Latest">Data1!$DV$17</definedName>
    <definedName name="A128139871F">Data1!$FL$1:$FL$10,Data1!$FL$11:$FL$17</definedName>
    <definedName name="A128139871F_Data">Data1!$FL$11:$FL$17</definedName>
    <definedName name="A128139871F_Latest">Data1!$FL$17</definedName>
    <definedName name="A128139879X">Data1!$U$1:$U$10,Data1!$U$11:$U$17</definedName>
    <definedName name="A128139879X_Data">Data1!$U$11:$U$17</definedName>
    <definedName name="A128139879X_Latest">Data1!$U$17</definedName>
    <definedName name="A128139887X">Data1!$CF$1:$CF$10,Data1!$CF$11:$CF$17</definedName>
    <definedName name="A128139887X_Data">Data1!$CF$11:$CF$17</definedName>
    <definedName name="A128139887X_Latest">Data1!$CF$17</definedName>
    <definedName name="A128139895X">Data1!$EQ$1:$EQ$10,Data1!$EQ$11:$EQ$17</definedName>
    <definedName name="A128139895X_Data">Data1!$EQ$11:$EQ$17</definedName>
    <definedName name="A128139895X_Latest">Data1!$EQ$17</definedName>
    <definedName name="A128139903L">Data1!$GG$1:$GG$10,Data1!$GG$11:$GG$17</definedName>
    <definedName name="A128139903L_Data">Data1!$GG$11:$GG$17</definedName>
    <definedName name="A128139903L_Latest">Data1!$GG$17</definedName>
    <definedName name="A128139911L">Data1!$HB$1:$HB$10,Data1!$HB$11:$HB$17</definedName>
    <definedName name="A128139911L_Data">Data1!$HB$11:$HB$17</definedName>
    <definedName name="A128139911L_Latest">Data1!$HB$17</definedName>
    <definedName name="A128139919F">Data1!$AP$1:$AP$10,Data1!$AP$11:$AP$17</definedName>
    <definedName name="A128139919F_Data">Data1!$AP$11:$AP$17</definedName>
    <definedName name="A128139919F_Latest">Data1!$AP$17</definedName>
    <definedName name="A128139927F">Data1!$BK$1:$BK$10,Data1!$BK$11:$BK$17</definedName>
    <definedName name="A128139927F_Data">Data1!$BK$11:$BK$17</definedName>
    <definedName name="A128139927F_Latest">Data1!$BK$17</definedName>
    <definedName name="A128139935F">Data1!$HW$1:$HW$10,Data1!$HW$11:$HW$17</definedName>
    <definedName name="A128139935F_Data">Data1!$HW$11:$HW$17</definedName>
    <definedName name="A128139935F_Latest">Data1!$HW$17</definedName>
    <definedName name="A128139967X">Data2!$ES$1:$ES$10,Data2!$ES$11:$ES$17</definedName>
    <definedName name="A128139967X_Data">Data2!$ES$11:$ES$17</definedName>
    <definedName name="A128139967X_Latest">Data2!$ES$17</definedName>
    <definedName name="A128140055F">Data2!$W$1:$W$10,Data2!$W$11:$W$17</definedName>
    <definedName name="A128140055F_Data">Data2!$W$11:$W$17</definedName>
    <definedName name="A128140055F_Latest">Data2!$W$17</definedName>
    <definedName name="A128140143F">Data2!$CH$1:$CH$10,Data2!$CH$11:$CH$17</definedName>
    <definedName name="A128140143F_Data">Data2!$CH$11:$CH$17</definedName>
    <definedName name="A128140143F_Latest">Data2!$CH$17</definedName>
    <definedName name="A128140231F">Data2!$DC$1:$DC$10,Data2!$DC$11:$DC$17</definedName>
    <definedName name="A128140231F_Data">Data2!$DC$11:$DC$17</definedName>
    <definedName name="A128140231F_Latest">Data2!$DC$17</definedName>
    <definedName name="A128140319X">Data2!$DX$1:$DX$10,Data2!$DX$11:$DX$17</definedName>
    <definedName name="A128140319X_Data">Data2!$DX$11:$DX$17</definedName>
    <definedName name="A128140319X_Latest">Data2!$DX$17</definedName>
    <definedName name="A128140407X">Data2!$B$1:$B$10,Data2!$B$11:$B$17</definedName>
    <definedName name="A128140407X_Data">Data2!$B$11:$B$17</definedName>
    <definedName name="A128140407X_Latest">Data2!$B$17</definedName>
    <definedName name="A128140495K">Data2!$AR$1:$AR$10,Data2!$AR$11:$AR$17</definedName>
    <definedName name="A128140495K_Data">Data2!$AR$11:$AR$17</definedName>
    <definedName name="A128140495K_Latest">Data2!$AR$17</definedName>
    <definedName name="A128140583K">Data2!$BM$1:$BM$10,Data2!$BM$11:$BM$17</definedName>
    <definedName name="A128140583K_Data">Data2!$BM$11:$BM$17</definedName>
    <definedName name="A128140583K_Latest">Data2!$BM$17</definedName>
    <definedName name="A128140646J">Data1!$CI$1:$CI$10,Data1!$CI$11:$CI$17</definedName>
    <definedName name="A128140646J_Data">Data1!$CI$11:$CI$17</definedName>
    <definedName name="A128140646J_Latest">Data1!$CI$17</definedName>
    <definedName name="A128140654J">Data1!$DD$1:$DD$10,Data1!$DD$11:$DD$17</definedName>
    <definedName name="A128140654J_Data">Data1!$DD$11:$DD$17</definedName>
    <definedName name="A128140654J_Latest">Data1!$DD$17</definedName>
    <definedName name="A128140662J">Data1!$ET$1:$ET$10,Data1!$ET$11:$ET$17</definedName>
    <definedName name="A128140662J_Data">Data1!$ET$11:$ET$17</definedName>
    <definedName name="A128140662J_Latest">Data1!$ET$17</definedName>
    <definedName name="A128140670J">Data1!$C$1:$C$10,Data1!$C$11:$C$17</definedName>
    <definedName name="A128140670J_Data">Data1!$C$11:$C$17</definedName>
    <definedName name="A128140670J_Latest">Data1!$C$17</definedName>
    <definedName name="A128140678A">Data1!$BN$1:$BN$10,Data1!$BN$11:$BN$17</definedName>
    <definedName name="A128140678A_Data">Data1!$BN$11:$BN$17</definedName>
    <definedName name="A128140678A_Latest">Data1!$BN$17</definedName>
    <definedName name="A128140686A">Data1!$DY$1:$DY$10,Data1!$DY$11:$DY$17</definedName>
    <definedName name="A128140686A_Data">Data1!$DY$11:$DY$17</definedName>
    <definedName name="A128140686A_Latest">Data1!$DY$17</definedName>
    <definedName name="A128140694A">Data1!$FO$1:$FO$10,Data1!$FO$11:$FO$17</definedName>
    <definedName name="A128140694A_Data">Data1!$FO$11:$FO$17</definedName>
    <definedName name="A128140694A_Latest">Data1!$FO$17</definedName>
    <definedName name="A128140702R">Data1!$GJ$1:$GJ$10,Data1!$GJ$11:$GJ$17</definedName>
    <definedName name="A128140702R_Data">Data1!$GJ$11:$GJ$17</definedName>
    <definedName name="A128140702R_Latest">Data1!$GJ$17</definedName>
    <definedName name="A128140710R">Data1!$X$1:$X$10,Data1!$X$11:$X$17</definedName>
    <definedName name="A128140710R_Data">Data1!$X$11:$X$17</definedName>
    <definedName name="A128140710R_Latest">Data1!$X$17</definedName>
    <definedName name="A128140718J">Data1!$AS$1:$AS$10,Data1!$AS$11:$AS$17</definedName>
    <definedName name="A128140718J_Data">Data1!$AS$11:$AS$17</definedName>
    <definedName name="A128140718J_Latest">Data1!$AS$17</definedName>
    <definedName name="A128140726J">Data1!$HE$1:$HE$10,Data1!$HE$11:$HE$17</definedName>
    <definedName name="A128140726J_Data">Data1!$HE$11:$HE$17</definedName>
    <definedName name="A128140726J_Latest">Data1!$HE$17</definedName>
    <definedName name="A128140758A">Data2!$EA$1:$EA$10,Data2!$EA$11:$EA$17</definedName>
    <definedName name="A128140758A_Data">Data2!$EA$11:$EA$17</definedName>
    <definedName name="A128140758A_Latest">Data2!$EA$17</definedName>
    <definedName name="A128140846A">Data2!$E$1:$E$10,Data2!$E$11:$E$17</definedName>
    <definedName name="A128140846A_Data">Data2!$E$11:$E$17</definedName>
    <definedName name="A128140846A_Latest">Data2!$E$17</definedName>
    <definedName name="A128140934A">Data2!$BP$1:$BP$10,Data2!$BP$11:$BP$17</definedName>
    <definedName name="A128140934A_Data">Data2!$BP$11:$BP$17</definedName>
    <definedName name="A128140934A_Latest">Data2!$BP$17</definedName>
    <definedName name="A128141022C">Data2!$CK$1:$CK$10,Data2!$CK$11:$CK$17</definedName>
    <definedName name="A128141022C_Data">Data2!$CK$11:$CK$17</definedName>
    <definedName name="A128141022C_Latest">Data2!$CK$17</definedName>
    <definedName name="A128141110C">Data2!$DF$1:$DF$10,Data2!$DF$11:$DF$17</definedName>
    <definedName name="A128141110C_Data">Data2!$DF$11:$DF$17</definedName>
    <definedName name="A128141110C_Latest">Data2!$DF$17</definedName>
    <definedName name="A128141198J">Data1!$HZ$1:$HZ$10,Data1!$HZ$11:$HZ$17</definedName>
    <definedName name="A128141198J_Data">Data1!$HZ$11:$HZ$17</definedName>
    <definedName name="A128141198J_Latest">Data1!$HZ$17</definedName>
    <definedName name="A128141286J">Data2!$Z$1:$Z$10,Data2!$Z$11:$Z$17</definedName>
    <definedName name="A128141286J_Data">Data2!$Z$11:$Z$17</definedName>
    <definedName name="A128141286J_Latest">Data2!$Z$17</definedName>
    <definedName name="A128141374J">Data2!$AU$1:$AU$10,Data2!$AU$11:$AU$17</definedName>
    <definedName name="A128141374J_Data">Data2!$AU$11:$AU$17</definedName>
    <definedName name="A128141374J_Latest">Data2!$AU$17</definedName>
    <definedName name="A128141438J">Data1!$CO$1:$CO$10,Data1!$CO$11:$CO$17</definedName>
    <definedName name="A128141438J_Data">Data1!$CO$11:$CO$17</definedName>
    <definedName name="A128141438J_Latest">Data1!$CO$17</definedName>
    <definedName name="A128141446J">Data1!$DJ$1:$DJ$10,Data1!$DJ$11:$DJ$17</definedName>
    <definedName name="A128141446J_Data">Data1!$DJ$11:$DJ$17</definedName>
    <definedName name="A128141446J_Latest">Data1!$DJ$17</definedName>
    <definedName name="A128141454J">Data1!$EZ$1:$EZ$10,Data1!$EZ$11:$EZ$17</definedName>
    <definedName name="A128141454J_Data">Data1!$EZ$11:$EZ$17</definedName>
    <definedName name="A128141454J_Latest">Data1!$EZ$17</definedName>
    <definedName name="A128141462J">Data1!$I$1:$I$10,Data1!$I$11:$I$17</definedName>
    <definedName name="A128141462J_Data">Data1!$I$11:$I$17</definedName>
    <definedName name="A128141462J_Latest">Data1!$I$17</definedName>
    <definedName name="A128141470J">Data1!$BT$1:$BT$10,Data1!$BT$11:$BT$17</definedName>
    <definedName name="A128141470J_Data">Data1!$BT$11:$BT$17</definedName>
    <definedName name="A128141470J_Latest">Data1!$BT$17</definedName>
    <definedName name="A128141478A">Data1!$EE$1:$EE$10,Data1!$EE$11:$EE$17</definedName>
    <definedName name="A128141478A_Data">Data1!$EE$11:$EE$17</definedName>
    <definedName name="A128141478A_Latest">Data1!$EE$17</definedName>
    <definedName name="A128141486A">Data1!$FU$1:$FU$10,Data1!$FU$11:$FU$17</definedName>
    <definedName name="A128141486A_Data">Data1!$FU$11:$FU$17</definedName>
    <definedName name="A128141486A_Latest">Data1!$FU$17</definedName>
    <definedName name="A128141494A">Data1!$GP$1:$GP$10,Data1!$GP$11:$GP$17</definedName>
    <definedName name="A128141494A_Data">Data1!$GP$11:$GP$17</definedName>
    <definedName name="A128141494A_Latest">Data1!$GP$17</definedName>
    <definedName name="A128141502R">Data1!$AD$1:$AD$10,Data1!$AD$11:$AD$17</definedName>
    <definedName name="A128141502R_Data">Data1!$AD$11:$AD$17</definedName>
    <definedName name="A128141502R_Latest">Data1!$AD$17</definedName>
    <definedName name="A128141510R">Data1!$AY$1:$AY$10,Data1!$AY$11:$AY$17</definedName>
    <definedName name="A128141510R_Data">Data1!$AY$11:$AY$17</definedName>
    <definedName name="A128141510R_Latest">Data1!$AY$17</definedName>
    <definedName name="A128141518J">Data1!$HK$1:$HK$10,Data1!$HK$11:$HK$17</definedName>
    <definedName name="A128141518J_Data">Data1!$HK$11:$HK$17</definedName>
    <definedName name="A128141518J_Latest">Data1!$HK$17</definedName>
    <definedName name="A128141550J">Data2!$EG$1:$EG$10,Data2!$EG$11:$EG$17</definedName>
    <definedName name="A128141550J_Data">Data2!$EG$11:$EG$17</definedName>
    <definedName name="A128141550J_Latest">Data2!$EG$17</definedName>
    <definedName name="A128141638A">Data2!$K$1:$K$10,Data2!$K$11:$K$17</definedName>
    <definedName name="A128141638A_Data">Data2!$K$11:$K$17</definedName>
    <definedName name="A128141638A_Latest">Data2!$K$17</definedName>
    <definedName name="A128141726A">Data2!$BV$1:$BV$10,Data2!$BV$11:$BV$17</definedName>
    <definedName name="A128141726A_Data">Data2!$BV$11:$BV$17</definedName>
    <definedName name="A128141726A_Latest">Data2!$BV$17</definedName>
    <definedName name="A128141814A">Data2!$CQ$1:$CQ$10,Data2!$CQ$11:$CQ$17</definedName>
    <definedName name="A128141814A_Data">Data2!$CQ$11:$CQ$17</definedName>
    <definedName name="A128141814A_Latest">Data2!$CQ$17</definedName>
    <definedName name="A128141902A">Data2!$DL$1:$DL$10,Data2!$DL$11:$DL$17</definedName>
    <definedName name="A128141902A_Data">Data2!$DL$11:$DL$17</definedName>
    <definedName name="A128141902A_Latest">Data2!$DL$17</definedName>
    <definedName name="A128141990L">Data1!$IF$1:$IF$10,Data1!$IF$11:$IF$17</definedName>
    <definedName name="A128141990L_Data">Data1!$IF$11:$IF$17</definedName>
    <definedName name="A128141990L_Latest">Data1!$IF$17</definedName>
    <definedName name="A128142078J">Data2!$AF$1:$AF$10,Data2!$AF$11:$AF$17</definedName>
    <definedName name="A128142078J_Data">Data2!$AF$11:$AF$17</definedName>
    <definedName name="A128142078J_Latest">Data2!$AF$17</definedName>
    <definedName name="A128142166J">Data2!$BA$1:$BA$10,Data2!$BA$11:$BA$17</definedName>
    <definedName name="A128142166J_Data">Data2!$BA$11:$BA$17</definedName>
    <definedName name="A128142166J_Latest">Data2!$BA$17</definedName>
    <definedName name="A128142230R">Data1!$CR$1:$CR$10,Data1!$CR$11:$CR$17</definedName>
    <definedName name="A128142230R_Data">Data1!$CR$11:$CR$17</definedName>
    <definedName name="A128142230R_Latest">Data1!$CR$17</definedName>
    <definedName name="A128142238J">Data1!$DM$1:$DM$10,Data1!$DM$11:$DM$17</definedName>
    <definedName name="A128142238J_Data">Data1!$DM$11:$DM$17</definedName>
    <definedName name="A128142238J_Latest">Data1!$DM$17</definedName>
    <definedName name="A128142246J">Data1!$FC$1:$FC$10,Data1!$FC$11:$FC$17</definedName>
    <definedName name="A128142246J_Data">Data1!$FC$11:$FC$17</definedName>
    <definedName name="A128142246J_Latest">Data1!$FC$17</definedName>
    <definedName name="A128142254J">Data1!$L$1:$L$10,Data1!$L$11:$L$17</definedName>
    <definedName name="A128142254J_Data">Data1!$L$11:$L$17</definedName>
    <definedName name="A128142254J_Latest">Data1!$L$17</definedName>
    <definedName name="A128142262J">Data1!$BW$1:$BW$10,Data1!$BW$11:$BW$17</definedName>
    <definedName name="A128142262J_Data">Data1!$BW$11:$BW$17</definedName>
    <definedName name="A128142262J_Latest">Data1!$BW$17</definedName>
    <definedName name="A128142270J">Data1!$EH$1:$EH$10,Data1!$EH$11:$EH$17</definedName>
    <definedName name="A128142270J_Data">Data1!$EH$11:$EH$17</definedName>
    <definedName name="A128142270J_Latest">Data1!$EH$17</definedName>
    <definedName name="A128142278A">Data1!$FX$1:$FX$10,Data1!$FX$11:$FX$17</definedName>
    <definedName name="A128142278A_Data">Data1!$FX$11:$FX$17</definedName>
    <definedName name="A128142278A_Latest">Data1!$FX$17</definedName>
    <definedName name="A128142286A">Data1!$GS$1:$GS$10,Data1!$GS$11:$GS$17</definedName>
    <definedName name="A128142286A_Data">Data1!$GS$11:$GS$17</definedName>
    <definedName name="A128142286A_Latest">Data1!$GS$17</definedName>
    <definedName name="A128142294A">Data1!$AG$1:$AG$10,Data1!$AG$11:$AG$17</definedName>
    <definedName name="A128142294A_Data">Data1!$AG$11:$AG$17</definedName>
    <definedName name="A128142294A_Latest">Data1!$AG$17</definedName>
    <definedName name="A128142302R">Data1!$BB$1:$BB$10,Data1!$BB$11:$BB$17</definedName>
    <definedName name="A128142302R_Data">Data1!$BB$11:$BB$17</definedName>
    <definedName name="A128142302R_Latest">Data1!$BB$17</definedName>
    <definedName name="A128142310R">Data1!$HN$1:$HN$10,Data1!$HN$11:$HN$17</definedName>
    <definedName name="A128142310R_Data">Data1!$HN$11:$HN$17</definedName>
    <definedName name="A128142310R_Latest">Data1!$HN$17</definedName>
    <definedName name="A128142342J">Data2!$EJ$1:$EJ$10,Data2!$EJ$11:$EJ$17</definedName>
    <definedName name="A128142342J_Data">Data2!$EJ$11:$EJ$17</definedName>
    <definedName name="A128142342J_Latest">Data2!$EJ$17</definedName>
    <definedName name="A128142430J">Data2!$N$1:$N$10,Data2!$N$11:$N$17</definedName>
    <definedName name="A128142430J_Data">Data2!$N$11:$N$17</definedName>
    <definedName name="A128142430J_Latest">Data2!$N$17</definedName>
    <definedName name="A128142518A">Data2!$BY$1:$BY$10,Data2!$BY$11:$BY$17</definedName>
    <definedName name="A128142518A_Data">Data2!$BY$11:$BY$17</definedName>
    <definedName name="A128142518A_Latest">Data2!$BY$17</definedName>
    <definedName name="A128142606A">Data2!$CT$1:$CT$10,Data2!$CT$11:$CT$17</definedName>
    <definedName name="A128142606A_Data">Data2!$CT$11:$CT$17</definedName>
    <definedName name="A128142606A_Latest">Data2!$CT$17</definedName>
    <definedName name="A128142694L">Data2!$DO$1:$DO$10,Data2!$DO$11:$DO$17</definedName>
    <definedName name="A128142694L_Data">Data2!$DO$11:$DO$17</definedName>
    <definedName name="A128142694L_Latest">Data2!$DO$17</definedName>
    <definedName name="A128142782L">Data1!$II$1:$II$10,Data1!$II$11:$II$17</definedName>
    <definedName name="A128142782L_Data">Data1!$II$11:$II$17</definedName>
    <definedName name="A128142782L_Latest">Data1!$II$17</definedName>
    <definedName name="A128142870L">Data2!$AI$1:$AI$10,Data2!$AI$11:$AI$17</definedName>
    <definedName name="A128142870L_Data">Data2!$AI$11:$AI$17</definedName>
    <definedName name="A128142870L_Latest">Data2!$AI$17</definedName>
    <definedName name="A128142958F">Data2!$BD$1:$BD$10,Data2!$BD$11:$BD$17</definedName>
    <definedName name="A128142958F_Data">Data2!$BD$11:$BD$17</definedName>
    <definedName name="A128142958F_Latest">Data2!$BD$17</definedName>
    <definedName name="A128143022R">Data1!$CK$1:$CK$10,Data1!$CK$11:$CK$17</definedName>
    <definedName name="A128143022R_Data">Data1!$CK$11:$CK$17</definedName>
    <definedName name="A128143022R_Latest">Data1!$CK$17</definedName>
    <definedName name="A128143030R">Data1!$DF$1:$DF$10,Data1!$DF$11:$DF$17</definedName>
    <definedName name="A128143030R_Data">Data1!$DF$11:$DF$17</definedName>
    <definedName name="A128143030R_Latest">Data1!$DF$17</definedName>
    <definedName name="A128143038J">Data1!$EV$1:$EV$10,Data1!$EV$11:$EV$17</definedName>
    <definedName name="A128143038J_Data">Data1!$EV$11:$EV$17</definedName>
    <definedName name="A128143038J_Latest">Data1!$EV$17</definedName>
    <definedName name="A128143046J">Data1!$E$1:$E$10,Data1!$E$11:$E$17</definedName>
    <definedName name="A128143046J_Data">Data1!$E$11:$E$17</definedName>
    <definedName name="A128143046J_Latest">Data1!$E$17</definedName>
    <definedName name="A128143054J">Data1!$BP$1:$BP$10,Data1!$BP$11:$BP$17</definedName>
    <definedName name="A128143054J_Data">Data1!$BP$11:$BP$17</definedName>
    <definedName name="A128143054J_Latest">Data1!$BP$17</definedName>
    <definedName name="A128143062J">Data1!$EA$1:$EA$10,Data1!$EA$11:$EA$17</definedName>
    <definedName name="A128143062J_Data">Data1!$EA$11:$EA$17</definedName>
    <definedName name="A128143062J_Latest">Data1!$EA$17</definedName>
    <definedName name="A128143070J">Data1!$FQ$1:$FQ$10,Data1!$FQ$11:$FQ$17</definedName>
    <definedName name="A128143070J_Data">Data1!$FQ$11:$FQ$17</definedName>
    <definedName name="A128143070J_Latest">Data1!$FQ$17</definedName>
    <definedName name="A128143078A">Data1!$GL$1:$GL$10,Data1!$GL$11:$GL$17</definedName>
    <definedName name="A128143078A_Data">Data1!$GL$11:$GL$17</definedName>
    <definedName name="A128143078A_Latest">Data1!$GL$17</definedName>
    <definedName name="A128143086A">Data1!$Z$1:$Z$10,Data1!$Z$11:$Z$17</definedName>
    <definedName name="A128143086A_Data">Data1!$Z$11:$Z$17</definedName>
    <definedName name="A128143086A_Latest">Data1!$Z$17</definedName>
    <definedName name="A128143094A">Data1!$AU$1:$AU$10,Data1!$AU$11:$AU$17</definedName>
    <definedName name="A128143094A_Data">Data1!$AU$11:$AU$17</definedName>
    <definedName name="A128143094A_Latest">Data1!$AU$17</definedName>
    <definedName name="A128143102R">Data1!$HG$1:$HG$10,Data1!$HG$11:$HG$17</definedName>
    <definedName name="A128143102R_Data">Data1!$HG$11:$HG$17</definedName>
    <definedName name="A128143102R_Latest">Data1!$HG$17</definedName>
    <definedName name="A128143134J">Data2!$EC$1:$EC$10,Data2!$EC$11:$EC$17</definedName>
    <definedName name="A128143134J_Data">Data2!$EC$11:$EC$17</definedName>
    <definedName name="A128143134J_Latest">Data2!$EC$17</definedName>
    <definedName name="A128143222J">Data2!$G$1:$G$10,Data2!$G$11:$G$17</definedName>
    <definedName name="A128143222J_Data">Data2!$G$11:$G$17</definedName>
    <definedName name="A128143222J_Latest">Data2!$G$17</definedName>
    <definedName name="A128143310J">Data2!$BR$1:$BR$10,Data2!$BR$11:$BR$17</definedName>
    <definedName name="A128143310J_Data">Data2!$BR$11:$BR$17</definedName>
    <definedName name="A128143310J_Latest">Data2!$BR$17</definedName>
    <definedName name="A128143398L">Data2!$CM$1:$CM$10,Data2!$CM$11:$CM$17</definedName>
    <definedName name="A128143398L_Data">Data2!$CM$11:$CM$17</definedName>
    <definedName name="A128143398L_Latest">Data2!$CM$17</definedName>
    <definedName name="A128143486L">Data2!$DH$1:$DH$10,Data2!$DH$11:$DH$17</definedName>
    <definedName name="A128143486L_Data">Data2!$DH$11:$DH$17</definedName>
    <definedName name="A128143486L_Latest">Data2!$DH$17</definedName>
    <definedName name="A128143574L">Data1!$IB$1:$IB$10,Data1!$IB$11:$IB$17</definedName>
    <definedName name="A128143574L_Data">Data1!$IB$11:$IB$17</definedName>
    <definedName name="A128143574L_Latest">Data1!$IB$17</definedName>
    <definedName name="A128143662L">Data2!$AB$1:$AB$10,Data2!$AB$11:$AB$17</definedName>
    <definedName name="A128143662L_Data">Data2!$AB$11:$AB$17</definedName>
    <definedName name="A128143662L_Latest">Data2!$AB$17</definedName>
    <definedName name="A128143750L">Data2!$AW$1:$AW$10,Data2!$AW$11:$AW$17</definedName>
    <definedName name="A128143750L_Data">Data2!$AW$11:$AW$17</definedName>
    <definedName name="A128143750L_Latest">Data2!$AW$17</definedName>
    <definedName name="A128143815R">Data1!$CT$1:$CT$10,Data1!$CT$11:$CT$17</definedName>
    <definedName name="A128143815R_Data">Data1!$CT$11:$CT$17</definedName>
    <definedName name="A128143815R_Latest">Data1!$CT$17</definedName>
    <definedName name="A128143823R">Data1!$DO$1:$DO$10,Data1!$DO$11:$DO$17</definedName>
    <definedName name="A128143823R_Data">Data1!$DO$11:$DO$17</definedName>
    <definedName name="A128143823R_Latest">Data1!$DO$17</definedName>
    <definedName name="A128143831R">Data1!$FE$1:$FE$10,Data1!$FE$11:$FE$17</definedName>
    <definedName name="A128143831R_Data">Data1!$FE$11:$FE$17</definedName>
    <definedName name="A128143831R_Latest">Data1!$FE$17</definedName>
    <definedName name="A128143839J">Data1!$N$1:$N$10,Data1!$N$11:$N$17</definedName>
    <definedName name="A128143839J_Data">Data1!$N$11:$N$17</definedName>
    <definedName name="A128143839J_Latest">Data1!$N$17</definedName>
    <definedName name="A128143847J">Data1!$BY$1:$BY$10,Data1!$BY$11:$BY$17</definedName>
    <definedName name="A128143847J_Data">Data1!$BY$11:$BY$17</definedName>
    <definedName name="A128143847J_Latest">Data1!$BY$17</definedName>
    <definedName name="A128143855J">Data1!$EJ$1:$EJ$10,Data1!$EJ$11:$EJ$17</definedName>
    <definedName name="A128143855J_Data">Data1!$EJ$11:$EJ$17</definedName>
    <definedName name="A128143855J_Latest">Data1!$EJ$17</definedName>
    <definedName name="A128143863J">Data1!$FZ$1:$FZ$10,Data1!$FZ$11:$FZ$17</definedName>
    <definedName name="A128143863J_Data">Data1!$FZ$11:$FZ$17</definedName>
    <definedName name="A128143863J_Latest">Data1!$FZ$17</definedName>
    <definedName name="A128143871J">Data1!$GU$1:$GU$10,Data1!$GU$11:$GU$17</definedName>
    <definedName name="A128143871J_Data">Data1!$GU$11:$GU$17</definedName>
    <definedName name="A128143871J_Latest">Data1!$GU$17</definedName>
    <definedName name="A128143879A">Data1!$AI$1:$AI$10,Data1!$AI$11:$AI$17</definedName>
    <definedName name="A128143879A_Data">Data1!$AI$11:$AI$17</definedName>
    <definedName name="A128143879A_Latest">Data1!$AI$17</definedName>
    <definedName name="A128143887A">Data1!$BD$1:$BD$10,Data1!$BD$11:$BD$17</definedName>
    <definedName name="A128143887A_Data">Data1!$BD$11:$BD$17</definedName>
    <definedName name="A128143887A_Latest">Data1!$BD$17</definedName>
    <definedName name="A128143895A">Data1!$HP$1:$HP$10,Data1!$HP$11:$HP$17</definedName>
    <definedName name="A128143895A_Data">Data1!$HP$11:$HP$17</definedName>
    <definedName name="A128143895A_Latest">Data1!$HP$17</definedName>
    <definedName name="A128143927J">Data2!$EL$1:$EL$10,Data2!$EL$11:$EL$17</definedName>
    <definedName name="A128143927J_Data">Data2!$EL$11:$EL$17</definedName>
    <definedName name="A128143927J_Latest">Data2!$EL$17</definedName>
    <definedName name="A128144015K">Data2!$P$1:$P$10,Data2!$P$11:$P$17</definedName>
    <definedName name="A128144015K_Data">Data2!$P$11:$P$17</definedName>
    <definedName name="A128144015K_Latest">Data2!$P$17</definedName>
    <definedName name="A128144103K">Data2!$CA$1:$CA$10,Data2!$CA$11:$CA$17</definedName>
    <definedName name="A128144103K_Data">Data2!$CA$11:$CA$17</definedName>
    <definedName name="A128144103K_Latest">Data2!$CA$17</definedName>
    <definedName name="A128144191W">Data2!$CV$1:$CV$10,Data2!$CV$11:$CV$17</definedName>
    <definedName name="A128144191W_Data">Data2!$CV$11:$CV$17</definedName>
    <definedName name="A128144191W_Latest">Data2!$CV$17</definedName>
    <definedName name="A128144279R">Data2!$DQ$1:$DQ$10,Data2!$DQ$11:$DQ$17</definedName>
    <definedName name="A128144279R_Data">Data2!$DQ$11:$DQ$17</definedName>
    <definedName name="A128144279R_Latest">Data2!$DQ$17</definedName>
    <definedName name="A128144367R">Data1!$IK$1:$IK$10,Data1!$IK$11:$IK$17</definedName>
    <definedName name="A128144367R_Data">Data1!$IK$11:$IK$17</definedName>
    <definedName name="A128144367R_Latest">Data1!$IK$17</definedName>
    <definedName name="A128144455R">Data2!$AK$1:$AK$10,Data2!$AK$11:$AK$17</definedName>
    <definedName name="A128144455R_Data">Data2!$AK$11:$AK$17</definedName>
    <definedName name="A128144455R_Latest">Data2!$AK$17</definedName>
    <definedName name="A128144543R">Data2!$BF$1:$BF$10,Data2!$BF$11:$BF$17</definedName>
    <definedName name="A128144543R_Data">Data2!$BF$11:$BF$17</definedName>
    <definedName name="A128144543R_Latest">Data2!$BF$17</definedName>
    <definedName name="A128144607R">Data1!$CW$1:$CW$10,Data1!$CW$11:$CW$17</definedName>
    <definedName name="A128144607R_Data">Data1!$CW$11:$CW$17</definedName>
    <definedName name="A128144607R_Latest">Data1!$CW$17</definedName>
    <definedName name="A128144615R">Data1!$DR$1:$DR$10,Data1!$DR$11:$DR$17</definedName>
    <definedName name="A128144615R_Data">Data1!$DR$11:$DR$17</definedName>
    <definedName name="A128144615R_Latest">Data1!$DR$17</definedName>
    <definedName name="A128144623R">Data1!$FH$1:$FH$10,Data1!$FH$11:$FH$17</definedName>
    <definedName name="A128144623R_Data">Data1!$FH$11:$FH$17</definedName>
    <definedName name="A128144623R_Latest">Data1!$FH$17</definedName>
    <definedName name="A128144631R">Data1!$Q$1:$Q$10,Data1!$Q$11:$Q$17</definedName>
    <definedName name="A128144631R_Data">Data1!$Q$11:$Q$17</definedName>
    <definedName name="A128144631R_Latest">Data1!$Q$17</definedName>
    <definedName name="A128144639J">Data1!$CB$1:$CB$10,Data1!$CB$11:$CB$17</definedName>
    <definedName name="A128144639J_Data">Data1!$CB$11:$CB$17</definedName>
    <definedName name="A128144639J_Latest">Data1!$CB$17</definedName>
    <definedName name="A128144647J">Data1!$EM$1:$EM$10,Data1!$EM$11:$EM$17</definedName>
    <definedName name="A128144647J_Data">Data1!$EM$11:$EM$17</definedName>
    <definedName name="A128144647J_Latest">Data1!$EM$17</definedName>
    <definedName name="A128144655J">Data1!$GC$1:$GC$10,Data1!$GC$11:$GC$17</definedName>
    <definedName name="A128144655J_Data">Data1!$GC$11:$GC$17</definedName>
    <definedName name="A128144655J_Latest">Data1!$GC$17</definedName>
    <definedName name="A128144663J">Data1!$GX$1:$GX$10,Data1!$GX$11:$GX$17</definedName>
    <definedName name="A128144663J_Data">Data1!$GX$11:$GX$17</definedName>
    <definedName name="A128144663J_Latest">Data1!$GX$17</definedName>
    <definedName name="A128144671J">Data1!$AL$1:$AL$10,Data1!$AL$11:$AL$17</definedName>
    <definedName name="A128144671J_Data">Data1!$AL$11:$AL$17</definedName>
    <definedName name="A128144671J_Latest">Data1!$AL$17</definedName>
    <definedName name="A128144679A">Data1!$BG$1:$BG$10,Data1!$BG$11:$BG$17</definedName>
    <definedName name="A128144679A_Data">Data1!$BG$11:$BG$17</definedName>
    <definedName name="A128144679A_Latest">Data1!$BG$17</definedName>
    <definedName name="A128144687A">Data1!$HS$1:$HS$10,Data1!$HS$11:$HS$17</definedName>
    <definedName name="A128144687A_Data">Data1!$HS$11:$HS$17</definedName>
    <definedName name="A128144687A_Latest">Data1!$HS$17</definedName>
    <definedName name="A128144719J">Data2!$EO$1:$EO$10,Data2!$EO$11:$EO$17</definedName>
    <definedName name="A128144719J_Data">Data2!$EO$11:$EO$17</definedName>
    <definedName name="A128144719J_Latest">Data2!$EO$17</definedName>
    <definedName name="A128144807J">Data2!$S$1:$S$10,Data2!$S$11:$S$17</definedName>
    <definedName name="A128144807J_Data">Data2!$S$11:$S$17</definedName>
    <definedName name="A128144807J_Latest">Data2!$S$17</definedName>
    <definedName name="A128144895V">Data2!$CD$1:$CD$10,Data2!$CD$11:$CD$17</definedName>
    <definedName name="A128144895V_Data">Data2!$CD$11:$CD$17</definedName>
    <definedName name="A128144895V_Latest">Data2!$CD$17</definedName>
    <definedName name="A128144983V">Data2!$CY$1:$CY$10,Data2!$CY$11:$CY$17</definedName>
    <definedName name="A128144983V_Data">Data2!$CY$11:$CY$17</definedName>
    <definedName name="A128144983V_Latest">Data2!$CY$17</definedName>
    <definedName name="A128145071W">Data2!$DT$1:$DT$10,Data2!$DT$11:$DT$17</definedName>
    <definedName name="A128145071W_Data">Data2!$DT$11:$DT$17</definedName>
    <definedName name="A128145071W_Latest">Data2!$DT$17</definedName>
    <definedName name="A128145159R">Data1!$IN$1:$IN$10,Data1!$IN$11:$IN$17</definedName>
    <definedName name="A128145159R_Data">Data1!$IN$11:$IN$17</definedName>
    <definedName name="A128145159R_Latest">Data1!$IN$17</definedName>
    <definedName name="A128145247R">Data2!$AN$1:$AN$10,Data2!$AN$11:$AN$17</definedName>
    <definedName name="A128145247R_Data">Data2!$AN$11:$AN$17</definedName>
    <definedName name="A128145247R_Latest">Data2!$AN$17</definedName>
    <definedName name="A128145335R">Data2!$BI$1:$BI$10,Data2!$BI$11:$BI$17</definedName>
    <definedName name="A128145335R_Data">Data2!$BI$11:$BI$17</definedName>
    <definedName name="A128145335R_Latest">Data2!$BI$17</definedName>
    <definedName name="A128145399A">Data1!$CZ$1:$CZ$10,Data1!$CZ$11:$CZ$17</definedName>
    <definedName name="A128145399A_Data">Data1!$CZ$11:$CZ$17</definedName>
    <definedName name="A128145399A_Latest">Data1!$CZ$17</definedName>
    <definedName name="A128145407R">Data1!$DU$1:$DU$10,Data1!$DU$11:$DU$17</definedName>
    <definedName name="A128145407R_Data">Data1!$DU$11:$DU$17</definedName>
    <definedName name="A128145407R_Latest">Data1!$DU$17</definedName>
    <definedName name="A128145415R">Data1!$FK$1:$FK$10,Data1!$FK$11:$FK$17</definedName>
    <definedName name="A128145415R_Data">Data1!$FK$11:$FK$17</definedName>
    <definedName name="A128145415R_Latest">Data1!$FK$17</definedName>
    <definedName name="A128145423R">Data1!$T$1:$T$10,Data1!$T$11:$T$17</definedName>
    <definedName name="A128145423R_Data">Data1!$T$11:$T$17</definedName>
    <definedName name="A128145423R_Latest">Data1!$T$17</definedName>
    <definedName name="A128145431R">Data1!$CE$1:$CE$10,Data1!$CE$11:$CE$17</definedName>
    <definedName name="A128145431R_Data">Data1!$CE$11:$CE$17</definedName>
    <definedName name="A128145431R_Latest">Data1!$CE$17</definedName>
    <definedName name="A128145439J">Data1!$EP$1:$EP$10,Data1!$EP$11:$EP$17</definedName>
    <definedName name="A128145439J_Data">Data1!$EP$11:$EP$17</definedName>
    <definedName name="A128145439J_Latest">Data1!$EP$17</definedName>
    <definedName name="A128145447J">Data1!$GF$1:$GF$10,Data1!$GF$11:$GF$17</definedName>
    <definedName name="A128145447J_Data">Data1!$GF$11:$GF$17</definedName>
    <definedName name="A128145447J_Latest">Data1!$GF$17</definedName>
    <definedName name="A128145455J">Data1!$HA$1:$HA$10,Data1!$HA$11:$HA$17</definedName>
    <definedName name="A128145455J_Data">Data1!$HA$11:$HA$17</definedName>
    <definedName name="A128145455J_Latest">Data1!$HA$17</definedName>
    <definedName name="A128145463J">Data1!$AO$1:$AO$10,Data1!$AO$11:$AO$17</definedName>
    <definedName name="A128145463J_Data">Data1!$AO$11:$AO$17</definedName>
    <definedName name="A128145463J_Latest">Data1!$AO$17</definedName>
    <definedName name="A128145471J">Data1!$BJ$1:$BJ$10,Data1!$BJ$11:$BJ$17</definedName>
    <definedName name="A128145471J_Data">Data1!$BJ$11:$BJ$17</definedName>
    <definedName name="A128145471J_Latest">Data1!$BJ$17</definedName>
    <definedName name="A128145479A">Data1!$HV$1:$HV$10,Data1!$HV$11:$HV$17</definedName>
    <definedName name="A128145479A_Data">Data1!$HV$11:$HV$17</definedName>
    <definedName name="A128145479A_Latest">Data1!$HV$17</definedName>
    <definedName name="A128145511R">Data2!$ER$1:$ER$10,Data2!$ER$11:$ER$17</definedName>
    <definedName name="A128145511R_Data">Data2!$ER$11:$ER$17</definedName>
    <definedName name="A128145511R_Latest">Data2!$ER$17</definedName>
    <definedName name="A128145599V">Data2!$V$1:$V$10,Data2!$V$11:$V$17</definedName>
    <definedName name="A128145599V_Data">Data2!$V$11:$V$17</definedName>
    <definedName name="A128145599V_Latest">Data2!$V$17</definedName>
    <definedName name="A128145687V">Data2!$CG$1:$CG$10,Data2!$CG$11:$CG$17</definedName>
    <definedName name="A128145687V_Data">Data2!$CG$11:$CG$17</definedName>
    <definedName name="A128145687V_Latest">Data2!$CG$17</definedName>
    <definedName name="A128145775V">Data2!$DB$1:$DB$10,Data2!$DB$11:$DB$17</definedName>
    <definedName name="A128145775V_Data">Data2!$DB$11:$DB$17</definedName>
    <definedName name="A128145775V_Latest">Data2!$DB$17</definedName>
    <definedName name="A128145863V">Data2!$DW$1:$DW$10,Data2!$DW$11:$DW$17</definedName>
    <definedName name="A128145863V_Data">Data2!$DW$11:$DW$17</definedName>
    <definedName name="A128145863V_Latest">Data2!$DW$17</definedName>
    <definedName name="A128145951V">Data1!$IQ$1:$IQ$10,Data1!$IQ$11:$IQ$17</definedName>
    <definedName name="A128145951V_Data">Data1!$IQ$11:$IQ$17</definedName>
    <definedName name="A128145951V_Latest">Data1!$IQ$17</definedName>
    <definedName name="A128146039R">Data2!$AQ$1:$AQ$10,Data2!$AQ$11:$AQ$17</definedName>
    <definedName name="A128146039R_Data">Data2!$AQ$11:$AQ$17</definedName>
    <definedName name="A128146039R_Latest">Data2!$AQ$17</definedName>
    <definedName name="A128146127R">Data2!$BL$1:$BL$10,Data2!$BL$11:$BL$17</definedName>
    <definedName name="A128146127R_Data">Data2!$BL$11:$BL$17</definedName>
    <definedName name="A128146127R_Latest">Data2!$BL$17</definedName>
    <definedName name="A128146190F">Data1!$CH$1:$CH$10,Data1!$CH$11:$CH$17</definedName>
    <definedName name="A128146190F_Data">Data1!$CH$11:$CH$17</definedName>
    <definedName name="A128146190F_Latest">Data1!$CH$17</definedName>
    <definedName name="A128146198X">Data1!$DC$1:$DC$10,Data1!$DC$11:$DC$17</definedName>
    <definedName name="A128146198X_Data">Data1!$DC$11:$DC$17</definedName>
    <definedName name="A128146198X_Latest">Data1!$DC$17</definedName>
    <definedName name="A128146206L">Data1!$ES$1:$ES$10,Data1!$ES$11:$ES$17</definedName>
    <definedName name="A128146206L_Data">Data1!$ES$11:$ES$17</definedName>
    <definedName name="A128146206L_Latest">Data1!$ES$17</definedName>
    <definedName name="A128146214L">Data1!$B$1:$B$10,Data1!$B$11:$B$17</definedName>
    <definedName name="A128146214L_Data">Data1!$B$11:$B$17</definedName>
    <definedName name="A128146214L_Latest">Data1!$B$17</definedName>
    <definedName name="A128146222L">Data1!$BM$1:$BM$10,Data1!$BM$11:$BM$17</definedName>
    <definedName name="A128146222L_Data">Data1!$BM$11:$BM$17</definedName>
    <definedName name="A128146222L_Latest">Data1!$BM$17</definedName>
    <definedName name="A128146230L">Data1!$DX$1:$DX$10,Data1!$DX$11:$DX$17</definedName>
    <definedName name="A128146230L_Data">Data1!$DX$11:$DX$17</definedName>
    <definedName name="A128146230L_Latest">Data1!$DX$17</definedName>
    <definedName name="A128146238F">Data1!$FN$1:$FN$10,Data1!$FN$11:$FN$17</definedName>
    <definedName name="A128146238F_Data">Data1!$FN$11:$FN$17</definedName>
    <definedName name="A128146238F_Latest">Data1!$FN$17</definedName>
    <definedName name="A128146246F">Data1!$GI$1:$GI$10,Data1!$GI$11:$GI$17</definedName>
    <definedName name="A128146246F_Data">Data1!$GI$11:$GI$17</definedName>
    <definedName name="A128146246F_Latest">Data1!$GI$17</definedName>
    <definedName name="A128146254F">Data1!$W$1:$W$10,Data1!$W$11:$W$17</definedName>
    <definedName name="A128146254F_Data">Data1!$W$11:$W$17</definedName>
    <definedName name="A128146254F_Latest">Data1!$W$17</definedName>
    <definedName name="A128146262F">Data1!$AR$1:$AR$10,Data1!$AR$11:$AR$17</definedName>
    <definedName name="A128146262F_Data">Data1!$AR$11:$AR$17</definedName>
    <definedName name="A128146262F_Latest">Data1!$AR$17</definedName>
    <definedName name="A128146270F">Data1!$HD$1:$HD$10,Data1!$HD$11:$HD$17</definedName>
    <definedName name="A128146270F_Data">Data1!$HD$11:$HD$17</definedName>
    <definedName name="A128146270F_Latest">Data1!$HD$17</definedName>
    <definedName name="A128146302L">Data2!$DZ$1:$DZ$10,Data2!$DZ$11:$DZ$17</definedName>
    <definedName name="A128146302L_Data">Data2!$DZ$11:$DZ$17</definedName>
    <definedName name="A128146302L_Latest">Data2!$DZ$17</definedName>
    <definedName name="A128146390X">Data2!$D$1:$D$10,Data2!$D$11:$D$17</definedName>
    <definedName name="A128146390X_Data">Data2!$D$11:$D$17</definedName>
    <definedName name="A128146390X_Latest">Data2!$D$17</definedName>
    <definedName name="A128146478T">Data2!$BO$1:$BO$10,Data2!$BO$11:$BO$17</definedName>
    <definedName name="A128146478T_Data">Data2!$BO$11:$BO$17</definedName>
    <definedName name="A128146478T_Latest">Data2!$BO$17</definedName>
    <definedName name="A128146566T">Data2!$CJ$1:$CJ$10,Data2!$CJ$11:$CJ$17</definedName>
    <definedName name="A128146566T_Data">Data2!$CJ$11:$CJ$17</definedName>
    <definedName name="A128146566T_Latest">Data2!$CJ$17</definedName>
    <definedName name="A128146654T">Data2!$DE$1:$DE$10,Data2!$DE$11:$DE$17</definedName>
    <definedName name="A128146654T_Data">Data2!$DE$11:$DE$17</definedName>
    <definedName name="A128146654T_Latest">Data2!$DE$17</definedName>
    <definedName name="A128146742T">Data1!$HY$1:$HY$10,Data1!$HY$11:$HY$17</definedName>
    <definedName name="A128146742T_Data">Data1!$HY$11:$HY$17</definedName>
    <definedName name="A128146742T_Latest">Data1!$HY$17</definedName>
    <definedName name="A128146830T">Data2!$Y$1:$Y$10,Data2!$Y$11:$Y$17</definedName>
    <definedName name="A128146830T_Data">Data2!$Y$11:$Y$17</definedName>
    <definedName name="A128146830T_Latest">Data2!$Y$17</definedName>
    <definedName name="A128146918K">Data2!$AT$1:$AT$10,Data2!$AT$11:$AT$17</definedName>
    <definedName name="A128146918K_Data">Data2!$AT$11:$AT$17</definedName>
    <definedName name="A128146918K_Latest">Data2!$AT$17</definedName>
    <definedName name="A128146982C">Data1!$CN$1:$CN$10,Data1!$CN$11:$CN$17</definedName>
    <definedName name="A128146982C_Data">Data1!$CN$11:$CN$17</definedName>
    <definedName name="A128146982C_Latest">Data1!$CN$17</definedName>
    <definedName name="A128146990C">Data1!$DI$1:$DI$10,Data1!$DI$11:$DI$17</definedName>
    <definedName name="A128146990C_Data">Data1!$DI$11:$DI$17</definedName>
    <definedName name="A128146990C_Latest">Data1!$DI$17</definedName>
    <definedName name="A128146998W">Data1!$EY$1:$EY$10,Data1!$EY$11:$EY$17</definedName>
    <definedName name="A128146998W_Data">Data1!$EY$11:$EY$17</definedName>
    <definedName name="A128146998W_Latest">Data1!$EY$17</definedName>
    <definedName name="A128147006L">Data1!$H$1:$H$10,Data1!$H$11:$H$17</definedName>
    <definedName name="A128147006L_Data">Data1!$H$11:$H$17</definedName>
    <definedName name="A128147006L_Latest">Data1!$H$17</definedName>
    <definedName name="A128147014L">Data1!$BS$1:$BS$10,Data1!$BS$11:$BS$17</definedName>
    <definedName name="A128147014L_Data">Data1!$BS$11:$BS$17</definedName>
    <definedName name="A128147014L_Latest">Data1!$BS$17</definedName>
    <definedName name="A128147022L">Data1!$ED$1:$ED$10,Data1!$ED$11:$ED$17</definedName>
    <definedName name="A128147022L_Data">Data1!$ED$11:$ED$17</definedName>
    <definedName name="A128147022L_Latest">Data1!$ED$17</definedName>
    <definedName name="A128147030L">Data1!$FT$1:$FT$10,Data1!$FT$11:$FT$17</definedName>
    <definedName name="A128147030L_Data">Data1!$FT$11:$FT$17</definedName>
    <definedName name="A128147030L_Latest">Data1!$FT$17</definedName>
    <definedName name="A128147038F">Data1!$GO$1:$GO$10,Data1!$GO$11:$GO$17</definedName>
    <definedName name="A128147038F_Data">Data1!$GO$11:$GO$17</definedName>
    <definedName name="A128147038F_Latest">Data1!$GO$17</definedName>
    <definedName name="A128147046F">Data1!$AC$1:$AC$10,Data1!$AC$11:$AC$17</definedName>
    <definedName name="A128147046F_Data">Data1!$AC$11:$AC$17</definedName>
    <definedName name="A128147046F_Latest">Data1!$AC$17</definedName>
    <definedName name="A128147054F">Data1!$AX$1:$AX$10,Data1!$AX$11:$AX$17</definedName>
    <definedName name="A128147054F_Data">Data1!$AX$11:$AX$17</definedName>
    <definedName name="A128147054F_Latest">Data1!$AX$17</definedName>
    <definedName name="A128147062F">Data1!$HJ$1:$HJ$10,Data1!$HJ$11:$HJ$17</definedName>
    <definedName name="A128147062F_Data">Data1!$HJ$11:$HJ$17</definedName>
    <definedName name="A128147062F_Latest">Data1!$HJ$17</definedName>
    <definedName name="A128147094X">Data2!$EF$1:$EF$10,Data2!$EF$11:$EF$17</definedName>
    <definedName name="A128147094X_Data">Data2!$EF$11:$EF$17</definedName>
    <definedName name="A128147094X_Latest">Data2!$EF$17</definedName>
    <definedName name="A128147182X">Data2!$J$1:$J$10,Data2!$J$11:$J$17</definedName>
    <definedName name="A128147182X_Data">Data2!$J$11:$J$17</definedName>
    <definedName name="A128147182X_Latest">Data2!$J$17</definedName>
    <definedName name="A128147270X">Data2!$BU$1:$BU$10,Data2!$BU$11:$BU$17</definedName>
    <definedName name="A128147270X_Data">Data2!$BU$11:$BU$17</definedName>
    <definedName name="A128147270X_Latest">Data2!$BU$17</definedName>
    <definedName name="A128147358T">Data2!$CP$1:$CP$10,Data2!$CP$11:$CP$17</definedName>
    <definedName name="A128147358T_Data">Data2!$CP$11:$CP$17</definedName>
    <definedName name="A128147358T_Latest">Data2!$CP$17</definedName>
    <definedName name="A128147446T">Data2!$DK$1:$DK$10,Data2!$DK$11:$DK$17</definedName>
    <definedName name="A128147446T_Data">Data2!$DK$11:$DK$17</definedName>
    <definedName name="A128147446T_Latest">Data2!$DK$17</definedName>
    <definedName name="A128147534T">Data1!$IE$1:$IE$10,Data1!$IE$11:$IE$17</definedName>
    <definedName name="A128147534T_Data">Data1!$IE$11:$IE$17</definedName>
    <definedName name="A128147534T_Latest">Data1!$IE$17</definedName>
    <definedName name="A128147622T">Data2!$AE$1:$AE$10,Data2!$AE$11:$AE$17</definedName>
    <definedName name="A128147622T_Data">Data2!$AE$11:$AE$17</definedName>
    <definedName name="A128147622T_Latest">Data2!$AE$17</definedName>
    <definedName name="A128147710T">Data2!$AZ$1:$AZ$10,Data2!$AZ$11:$AZ$17</definedName>
    <definedName name="A128147710T_Data">Data2!$AZ$11:$AZ$17</definedName>
    <definedName name="A128147710T_Latest">Data2!$AZ$17</definedName>
    <definedName name="A128147774C">Data1!$CQ$1:$CQ$10,Data1!$CQ$11:$CQ$17</definedName>
    <definedName name="A128147774C_Data">Data1!$CQ$11:$CQ$17</definedName>
    <definedName name="A128147774C_Latest">Data1!$CQ$17</definedName>
    <definedName name="A128147782C">Data1!$DL$1:$DL$10,Data1!$DL$11:$DL$17</definedName>
    <definedName name="A128147782C_Data">Data1!$DL$11:$DL$17</definedName>
    <definedName name="A128147782C_Latest">Data1!$DL$17</definedName>
    <definedName name="A128147790C">Data1!$FB$1:$FB$10,Data1!$FB$11:$FB$17</definedName>
    <definedName name="A128147790C_Data">Data1!$FB$11:$FB$17</definedName>
    <definedName name="A128147790C_Latest">Data1!$FB$17</definedName>
    <definedName name="A128147798W">Data1!$K$1:$K$10,Data1!$K$11:$K$17</definedName>
    <definedName name="A128147798W_Data">Data1!$K$11:$K$17</definedName>
    <definedName name="A128147798W_Latest">Data1!$K$17</definedName>
    <definedName name="A128147806K">Data1!$BV$1:$BV$10,Data1!$BV$11:$BV$17</definedName>
    <definedName name="A128147806K_Data">Data1!$BV$11:$BV$17</definedName>
    <definedName name="A128147806K_Latest">Data1!$BV$17</definedName>
    <definedName name="A128147814K">Data1!$EG$1:$EG$10,Data1!$EG$11:$EG$17</definedName>
    <definedName name="A128147814K_Data">Data1!$EG$11:$EG$17</definedName>
    <definedName name="A128147814K_Latest">Data1!$EG$17</definedName>
    <definedName name="A128147822K">Data1!$FW$1:$FW$10,Data1!$FW$11:$FW$17</definedName>
    <definedName name="A128147822K_Data">Data1!$FW$11:$FW$17</definedName>
    <definedName name="A128147822K_Latest">Data1!$FW$17</definedName>
    <definedName name="A128147830K">Data1!$GR$1:$GR$10,Data1!$GR$11:$GR$17</definedName>
    <definedName name="A128147830K_Data">Data1!$GR$11:$GR$17</definedName>
    <definedName name="A128147830K_Latest">Data1!$GR$17</definedName>
    <definedName name="A128147838C">Data1!$AF$1:$AF$10,Data1!$AF$11:$AF$17</definedName>
    <definedName name="A128147838C_Data">Data1!$AF$11:$AF$17</definedName>
    <definedName name="A128147838C_Latest">Data1!$AF$17</definedName>
    <definedName name="A128147846C">Data1!$BA$1:$BA$10,Data1!$BA$11:$BA$17</definedName>
    <definedName name="A128147846C_Data">Data1!$BA$11:$BA$17</definedName>
    <definedName name="A128147846C_Latest">Data1!$BA$17</definedName>
    <definedName name="A128147854C">Data1!$HM$1:$HM$10,Data1!$HM$11:$HM$17</definedName>
    <definedName name="A128147854C_Data">Data1!$HM$11:$HM$17</definedName>
    <definedName name="A128147854C_Latest">Data1!$HM$17</definedName>
    <definedName name="A128147886W">Data2!$EI$1:$EI$10,Data2!$EI$11:$EI$17</definedName>
    <definedName name="A128147886W_Data">Data2!$EI$11:$EI$17</definedName>
    <definedName name="A128147886W_Latest">Data2!$EI$17</definedName>
    <definedName name="A128147974W">Data2!$M$1:$M$10,Data2!$M$11:$M$17</definedName>
    <definedName name="A128147974W_Data">Data2!$M$11:$M$17</definedName>
    <definedName name="A128147974W_Latest">Data2!$M$17</definedName>
    <definedName name="A128148062X">Data2!$BX$1:$BX$10,Data2!$BX$11:$BX$17</definedName>
    <definedName name="A128148062X_Data">Data2!$BX$11:$BX$17</definedName>
    <definedName name="A128148062X_Latest">Data2!$BX$17</definedName>
    <definedName name="A128148150X">Data2!$CS$1:$CS$10,Data2!$CS$11:$CS$17</definedName>
    <definedName name="A128148150X_Data">Data2!$CS$11:$CS$17</definedName>
    <definedName name="A128148150X_Latest">Data2!$CS$17</definedName>
    <definedName name="A128148238T">Data2!$DN$1:$DN$10,Data2!$DN$11:$DN$17</definedName>
    <definedName name="A128148238T_Data">Data2!$DN$11:$DN$17</definedName>
    <definedName name="A128148238T_Latest">Data2!$DN$17</definedName>
    <definedName name="A128148326T">Data1!$IH$1:$IH$10,Data1!$IH$11:$IH$17</definedName>
    <definedName name="A128148326T_Data">Data1!$IH$11:$IH$17</definedName>
    <definedName name="A128148326T_Latest">Data1!$IH$17</definedName>
    <definedName name="A128148414T">Data2!$AH$1:$AH$10,Data2!$AH$11:$AH$17</definedName>
    <definedName name="A128148414T_Data">Data2!$AH$11:$AH$17</definedName>
    <definedName name="A128148414T_Latest">Data2!$AH$17</definedName>
    <definedName name="A128148502T">Data2!$BC$1:$BC$10,Data2!$BC$11:$BC$17</definedName>
    <definedName name="A128148502T_Data">Data2!$BC$11:$BC$17</definedName>
    <definedName name="A128148502T_Latest">Data2!$BC$17</definedName>
    <definedName name="Date_Range">Data1!$A$2:$A$10,Data1!$A$11:$A$17</definedName>
    <definedName name="Date_Range_Data">Data1!$A$11:$A$17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49" i="7" l="1"/>
  <c r="AC49" i="7"/>
  <c r="AB49" i="7"/>
  <c r="AA49" i="7"/>
  <c r="Z49" i="7"/>
  <c r="Y49" i="7"/>
  <c r="X49" i="7"/>
  <c r="W49" i="7"/>
  <c r="V49" i="7"/>
  <c r="U49" i="7"/>
  <c r="T49" i="7"/>
  <c r="S49" i="7"/>
  <c r="R49" i="7"/>
  <c r="Q49" i="7"/>
  <c r="P49" i="7"/>
  <c r="O49" i="7"/>
  <c r="N49" i="7"/>
  <c r="M49" i="7"/>
  <c r="L49" i="7"/>
  <c r="K49" i="7"/>
  <c r="J49" i="7"/>
  <c r="I49" i="7"/>
  <c r="H49" i="7"/>
  <c r="G49" i="7"/>
  <c r="F49" i="7"/>
  <c r="E49" i="7"/>
  <c r="D49" i="7"/>
  <c r="AD48" i="7"/>
  <c r="AC48" i="7"/>
  <c r="AB48" i="7"/>
  <c r="AA48" i="7"/>
  <c r="Z48" i="7"/>
  <c r="Y48" i="7"/>
  <c r="X48" i="7"/>
  <c r="W48" i="7"/>
  <c r="V48" i="7"/>
  <c r="U48" i="7"/>
  <c r="T48" i="7"/>
  <c r="S48" i="7"/>
  <c r="R48" i="7"/>
  <c r="Q48" i="7"/>
  <c r="P48" i="7"/>
  <c r="O48" i="7"/>
  <c r="N48" i="7"/>
  <c r="M48" i="7"/>
  <c r="L48" i="7"/>
  <c r="K48" i="7"/>
  <c r="J48" i="7"/>
  <c r="I48" i="7"/>
  <c r="H48" i="7"/>
  <c r="G48" i="7"/>
  <c r="F48" i="7"/>
  <c r="E48" i="7"/>
  <c r="D48" i="7"/>
  <c r="AD47" i="7"/>
  <c r="AC47" i="7"/>
  <c r="AB47" i="7"/>
  <c r="AA47" i="7"/>
  <c r="Z47" i="7"/>
  <c r="Y47" i="7"/>
  <c r="X47" i="7"/>
  <c r="W47" i="7"/>
  <c r="V47" i="7"/>
  <c r="U47" i="7"/>
  <c r="T47" i="7"/>
  <c r="S47" i="7"/>
  <c r="R47" i="7"/>
  <c r="Q47" i="7"/>
  <c r="P47" i="7"/>
  <c r="O47" i="7"/>
  <c r="N47" i="7"/>
  <c r="M47" i="7"/>
  <c r="L47" i="7"/>
  <c r="K47" i="7"/>
  <c r="J47" i="7"/>
  <c r="I47" i="7"/>
  <c r="H47" i="7"/>
  <c r="G47" i="7"/>
  <c r="F47" i="7"/>
  <c r="E47" i="7"/>
  <c r="D47" i="7"/>
  <c r="AD46" i="7"/>
  <c r="AC46" i="7"/>
  <c r="AB46" i="7"/>
  <c r="AA46" i="7"/>
  <c r="Z46" i="7"/>
  <c r="Y46" i="7"/>
  <c r="X46" i="7"/>
  <c r="W46" i="7"/>
  <c r="V46" i="7"/>
  <c r="U46" i="7"/>
  <c r="T46" i="7"/>
  <c r="S46" i="7"/>
  <c r="R46" i="7"/>
  <c r="Q46" i="7"/>
  <c r="P46" i="7"/>
  <c r="O46" i="7"/>
  <c r="N46" i="7"/>
  <c r="M46" i="7"/>
  <c r="L46" i="7"/>
  <c r="K46" i="7"/>
  <c r="J46" i="7"/>
  <c r="I46" i="7"/>
  <c r="H46" i="7"/>
  <c r="G46" i="7"/>
  <c r="F46" i="7"/>
  <c r="E46" i="7"/>
  <c r="D46" i="7"/>
  <c r="AD45" i="7"/>
  <c r="AC45" i="7"/>
  <c r="AB45" i="7"/>
  <c r="AA45" i="7"/>
  <c r="Z45" i="7"/>
  <c r="Y45" i="7"/>
  <c r="X45" i="7"/>
  <c r="W45" i="7"/>
  <c r="V45" i="7"/>
  <c r="U45" i="7"/>
  <c r="T45" i="7"/>
  <c r="S45" i="7"/>
  <c r="R45" i="7"/>
  <c r="Q45" i="7"/>
  <c r="P45" i="7"/>
  <c r="O45" i="7"/>
  <c r="N45" i="7"/>
  <c r="M45" i="7"/>
  <c r="L45" i="7"/>
  <c r="K45" i="7"/>
  <c r="J45" i="7"/>
  <c r="I45" i="7"/>
  <c r="H45" i="7"/>
  <c r="G45" i="7"/>
  <c r="F45" i="7"/>
  <c r="E45" i="7"/>
  <c r="D45" i="7"/>
  <c r="AD44" i="7"/>
  <c r="AC44" i="7"/>
  <c r="AB44" i="7"/>
  <c r="AA44" i="7"/>
  <c r="Z44" i="7"/>
  <c r="Y44" i="7"/>
  <c r="X44" i="7"/>
  <c r="W44" i="7"/>
  <c r="V44" i="7"/>
  <c r="U44" i="7"/>
  <c r="T44" i="7"/>
  <c r="S44" i="7"/>
  <c r="R44" i="7"/>
  <c r="Q44" i="7"/>
  <c r="P44" i="7"/>
  <c r="O44" i="7"/>
  <c r="N44" i="7"/>
  <c r="M44" i="7"/>
  <c r="L44" i="7"/>
  <c r="K44" i="7"/>
  <c r="J44" i="7"/>
  <c r="I44" i="7"/>
  <c r="H44" i="7"/>
  <c r="G44" i="7"/>
  <c r="F44" i="7"/>
  <c r="E44" i="7"/>
  <c r="D44" i="7"/>
  <c r="AD43" i="7"/>
  <c r="AC43" i="7"/>
  <c r="AB43" i="7"/>
  <c r="AA43" i="7"/>
  <c r="Z43" i="7"/>
  <c r="Y43" i="7"/>
  <c r="X43" i="7"/>
  <c r="W43" i="7"/>
  <c r="V43" i="7"/>
  <c r="U43" i="7"/>
  <c r="T43" i="7"/>
  <c r="S43" i="7"/>
  <c r="R43" i="7"/>
  <c r="Q43" i="7"/>
  <c r="P43" i="7"/>
  <c r="O43" i="7"/>
  <c r="N43" i="7"/>
  <c r="M43" i="7"/>
  <c r="L43" i="7"/>
  <c r="K43" i="7"/>
  <c r="J43" i="7"/>
  <c r="I43" i="7"/>
  <c r="H43" i="7"/>
  <c r="G43" i="7"/>
  <c r="F43" i="7"/>
  <c r="E43" i="7"/>
  <c r="D43" i="7"/>
  <c r="D35" i="7"/>
  <c r="E35" i="7" s="1"/>
  <c r="D25" i="7"/>
  <c r="D26" i="7" s="1"/>
  <c r="D27" i="7" s="1"/>
  <c r="D28" i="7" s="1"/>
  <c r="D29" i="7" s="1"/>
  <c r="D30" i="7" s="1"/>
  <c r="D31" i="7" s="1"/>
  <c r="D32" i="7" s="1"/>
  <c r="H17" i="7" a="1"/>
  <c r="H17" i="7" s="1"/>
  <c r="D17" i="7" a="1"/>
  <c r="D17" i="7" s="1"/>
  <c r="H16" i="7" a="1"/>
  <c r="H16" i="7" s="1"/>
  <c r="D16" i="7" a="1"/>
  <c r="D16" i="7" s="1"/>
  <c r="H15" i="7" a="1"/>
  <c r="H15" i="7" s="1"/>
  <c r="D15" i="7" a="1"/>
  <c r="D15" i="7" s="1"/>
  <c r="H14" i="7" a="1"/>
  <c r="H14" i="7" s="1"/>
  <c r="D14" i="7" a="1"/>
  <c r="D14" i="7" s="1"/>
  <c r="A8" i="7"/>
  <c r="B7" i="7"/>
  <c r="B6" i="7"/>
  <c r="B5" i="7"/>
  <c r="AJ51" i="6"/>
  <c r="AI51" i="6"/>
  <c r="AH51" i="6"/>
  <c r="AG51" i="6"/>
  <c r="AF51" i="6"/>
  <c r="AE51" i="6"/>
  <c r="AD51" i="6"/>
  <c r="AC51" i="6"/>
  <c r="AB51" i="6"/>
  <c r="AA51" i="6"/>
  <c r="Z51" i="6"/>
  <c r="Y51" i="6"/>
  <c r="X51" i="6"/>
  <c r="W51" i="6"/>
  <c r="V51" i="6"/>
  <c r="U51" i="6"/>
  <c r="T51" i="6"/>
  <c r="S51" i="6"/>
  <c r="R51" i="6"/>
  <c r="Q51" i="6"/>
  <c r="P51" i="6"/>
  <c r="O51" i="6"/>
  <c r="N51" i="6"/>
  <c r="M51" i="6"/>
  <c r="L51" i="6"/>
  <c r="K51" i="6"/>
  <c r="J51" i="6"/>
  <c r="I51" i="6"/>
  <c r="H51" i="6"/>
  <c r="G51" i="6"/>
  <c r="F51" i="6"/>
  <c r="E51" i="6"/>
  <c r="D51" i="6"/>
  <c r="AJ50" i="6"/>
  <c r="AI50" i="6"/>
  <c r="AH50" i="6"/>
  <c r="AG50" i="6"/>
  <c r="AF50" i="6"/>
  <c r="AE50" i="6"/>
  <c r="AD50" i="6"/>
  <c r="AC50" i="6"/>
  <c r="AB50" i="6"/>
  <c r="AA50" i="6"/>
  <c r="Z50" i="6"/>
  <c r="Y50" i="6"/>
  <c r="X50" i="6"/>
  <c r="W50" i="6"/>
  <c r="V50" i="6"/>
  <c r="U50" i="6"/>
  <c r="T50" i="6"/>
  <c r="S50" i="6"/>
  <c r="R50" i="6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D50" i="6"/>
  <c r="AJ49" i="6"/>
  <c r="AI49" i="6"/>
  <c r="AH49" i="6"/>
  <c r="AG49" i="6"/>
  <c r="AF49" i="6"/>
  <c r="AE49" i="6"/>
  <c r="AD49" i="6"/>
  <c r="AC49" i="6"/>
  <c r="AB49" i="6"/>
  <c r="AA49" i="6"/>
  <c r="Z49" i="6"/>
  <c r="Y49" i="6"/>
  <c r="X49" i="6"/>
  <c r="W49" i="6"/>
  <c r="V49" i="6"/>
  <c r="U49" i="6"/>
  <c r="T49" i="6"/>
  <c r="S49" i="6"/>
  <c r="R49" i="6"/>
  <c r="Q49" i="6"/>
  <c r="P49" i="6"/>
  <c r="O49" i="6"/>
  <c r="N49" i="6"/>
  <c r="M49" i="6"/>
  <c r="L49" i="6"/>
  <c r="K49" i="6"/>
  <c r="J49" i="6"/>
  <c r="I49" i="6"/>
  <c r="H49" i="6"/>
  <c r="G49" i="6"/>
  <c r="F49" i="6"/>
  <c r="E49" i="6"/>
  <c r="D49" i="6"/>
  <c r="AJ48" i="6"/>
  <c r="AI48" i="6"/>
  <c r="AH48" i="6"/>
  <c r="AG48" i="6"/>
  <c r="AF48" i="6"/>
  <c r="AE48" i="6"/>
  <c r="AD48" i="6"/>
  <c r="AC48" i="6"/>
  <c r="AB48" i="6"/>
  <c r="AA48" i="6"/>
  <c r="Z48" i="6"/>
  <c r="Y48" i="6"/>
  <c r="X48" i="6"/>
  <c r="W48" i="6"/>
  <c r="V48" i="6"/>
  <c r="U48" i="6"/>
  <c r="T48" i="6"/>
  <c r="S48" i="6"/>
  <c r="R48" i="6"/>
  <c r="Q48" i="6"/>
  <c r="P48" i="6"/>
  <c r="O48" i="6"/>
  <c r="N48" i="6"/>
  <c r="M48" i="6"/>
  <c r="L48" i="6"/>
  <c r="K48" i="6"/>
  <c r="J48" i="6"/>
  <c r="I48" i="6"/>
  <c r="H48" i="6"/>
  <c r="G48" i="6"/>
  <c r="F48" i="6"/>
  <c r="E48" i="6"/>
  <c r="D48" i="6"/>
  <c r="AJ47" i="6"/>
  <c r="AI47" i="6"/>
  <c r="AH47" i="6"/>
  <c r="AG47" i="6"/>
  <c r="AF47" i="6"/>
  <c r="AE47" i="6"/>
  <c r="AD47" i="6"/>
  <c r="AC47" i="6"/>
  <c r="AB47" i="6"/>
  <c r="AA47" i="6"/>
  <c r="Z47" i="6"/>
  <c r="Y47" i="6"/>
  <c r="X47" i="6"/>
  <c r="W47" i="6"/>
  <c r="V47" i="6"/>
  <c r="U47" i="6"/>
  <c r="T47" i="6"/>
  <c r="S47" i="6"/>
  <c r="R47" i="6"/>
  <c r="Q47" i="6"/>
  <c r="P47" i="6"/>
  <c r="O47" i="6"/>
  <c r="N47" i="6"/>
  <c r="M47" i="6"/>
  <c r="L47" i="6"/>
  <c r="K47" i="6"/>
  <c r="J47" i="6"/>
  <c r="I47" i="6"/>
  <c r="H47" i="6"/>
  <c r="G47" i="6"/>
  <c r="F47" i="6"/>
  <c r="E47" i="6"/>
  <c r="D47" i="6"/>
  <c r="AJ46" i="6"/>
  <c r="AI46" i="6"/>
  <c r="AH46" i="6"/>
  <c r="AG46" i="6"/>
  <c r="AF46" i="6"/>
  <c r="AE46" i="6"/>
  <c r="AD46" i="6"/>
  <c r="AC46" i="6"/>
  <c r="AB46" i="6"/>
  <c r="AA46" i="6"/>
  <c r="Z46" i="6"/>
  <c r="Y46" i="6"/>
  <c r="X46" i="6"/>
  <c r="W46" i="6"/>
  <c r="V46" i="6"/>
  <c r="U46" i="6"/>
  <c r="T46" i="6"/>
  <c r="S46" i="6"/>
  <c r="R46" i="6"/>
  <c r="Q46" i="6"/>
  <c r="P46" i="6"/>
  <c r="O46" i="6"/>
  <c r="N46" i="6"/>
  <c r="M46" i="6"/>
  <c r="L46" i="6"/>
  <c r="K46" i="6"/>
  <c r="J46" i="6"/>
  <c r="I46" i="6"/>
  <c r="H46" i="6"/>
  <c r="G46" i="6"/>
  <c r="F46" i="6"/>
  <c r="E46" i="6"/>
  <c r="D46" i="6"/>
  <c r="AJ45" i="6"/>
  <c r="AI45" i="6"/>
  <c r="AH45" i="6"/>
  <c r="AG45" i="6"/>
  <c r="AF45" i="6"/>
  <c r="AE45" i="6"/>
  <c r="AD45" i="6"/>
  <c r="AC45" i="6"/>
  <c r="AB45" i="6"/>
  <c r="AA45" i="6"/>
  <c r="Z45" i="6"/>
  <c r="Y45" i="6"/>
  <c r="X45" i="6"/>
  <c r="W45" i="6"/>
  <c r="V45" i="6"/>
  <c r="U45" i="6"/>
  <c r="T45" i="6"/>
  <c r="S45" i="6"/>
  <c r="R45" i="6"/>
  <c r="Q45" i="6"/>
  <c r="P45" i="6"/>
  <c r="O45" i="6"/>
  <c r="N45" i="6"/>
  <c r="M45" i="6"/>
  <c r="L45" i="6"/>
  <c r="K45" i="6"/>
  <c r="J45" i="6"/>
  <c r="I45" i="6"/>
  <c r="H45" i="6"/>
  <c r="G45" i="6"/>
  <c r="F45" i="6"/>
  <c r="E45" i="6"/>
  <c r="D45" i="6"/>
  <c r="D37" i="6"/>
  <c r="E37" i="6" s="1"/>
  <c r="D25" i="6"/>
  <c r="D26" i="6" s="1"/>
  <c r="D27" i="6" s="1"/>
  <c r="D28" i="6" s="1"/>
  <c r="D29" i="6" s="1"/>
  <c r="D30" i="6" s="1"/>
  <c r="D31" i="6" s="1"/>
  <c r="D32" i="6" s="1"/>
  <c r="D33" i="6" s="1"/>
  <c r="D34" i="6" s="1"/>
  <c r="A8" i="6"/>
  <c r="B7" i="6"/>
  <c r="B6" i="6"/>
  <c r="B5" i="6"/>
  <c r="B26" i="5"/>
  <c r="A23" i="7" s="1"/>
  <c r="I20" i="7" l="1" a="1"/>
  <c r="I20" i="7" s="1"/>
  <c r="E20" i="7" a="1"/>
  <c r="E20" i="7" s="1"/>
  <c r="I19" i="7" a="1"/>
  <c r="I19" i="7" s="1"/>
  <c r="E19" i="7" a="1"/>
  <c r="E19" i="7" s="1"/>
  <c r="I18" i="7" a="1"/>
  <c r="I18" i="7" s="1"/>
  <c r="E18" i="7" a="1"/>
  <c r="E18" i="7" s="1"/>
  <c r="I17" i="7" a="1"/>
  <c r="I17" i="7" s="1"/>
  <c r="E17" i="7" a="1"/>
  <c r="E17" i="7" s="1"/>
  <c r="I16" i="7" a="1"/>
  <c r="I16" i="7" s="1"/>
  <c r="E16" i="7" a="1"/>
  <c r="E16" i="7" s="1"/>
  <c r="I15" i="7" a="1"/>
  <c r="I15" i="7" s="1"/>
  <c r="E15" i="7" a="1"/>
  <c r="E15" i="7" s="1"/>
  <c r="I14" i="7" a="1"/>
  <c r="I14" i="7" s="1"/>
  <c r="E14" i="7" a="1"/>
  <c r="E14" i="7" s="1"/>
  <c r="F35" i="7"/>
  <c r="D18" i="7" a="1"/>
  <c r="D18" i="7" s="1"/>
  <c r="H18" i="7" a="1"/>
  <c r="H18" i="7" s="1"/>
  <c r="D19" i="7" a="1"/>
  <c r="D19" i="7" s="1"/>
  <c r="H19" i="7" a="1"/>
  <c r="H19" i="7" s="1"/>
  <c r="D20" i="7" a="1"/>
  <c r="D20" i="7" s="1"/>
  <c r="H20" i="7" a="1"/>
  <c r="H20" i="7" s="1"/>
  <c r="I20" i="6" a="1"/>
  <c r="I20" i="6" s="1"/>
  <c r="E20" i="6" a="1"/>
  <c r="E20" i="6" s="1"/>
  <c r="I19" i="6" a="1"/>
  <c r="I19" i="6" s="1"/>
  <c r="E19" i="6" a="1"/>
  <c r="E19" i="6" s="1"/>
  <c r="I18" i="6" a="1"/>
  <c r="I18" i="6" s="1"/>
  <c r="E18" i="6" a="1"/>
  <c r="E18" i="6" s="1"/>
  <c r="I17" i="6" a="1"/>
  <c r="I17" i="6" s="1"/>
  <c r="E17" i="6" a="1"/>
  <c r="E17" i="6" s="1"/>
  <c r="I16" i="6" a="1"/>
  <c r="I16" i="6" s="1"/>
  <c r="E16" i="6" a="1"/>
  <c r="E16" i="6" s="1"/>
  <c r="I15" i="6" a="1"/>
  <c r="I15" i="6" s="1"/>
  <c r="E15" i="6" a="1"/>
  <c r="E15" i="6" s="1"/>
  <c r="I14" i="6" a="1"/>
  <c r="I14" i="6" s="1"/>
  <c r="E14" i="6" a="1"/>
  <c r="E14" i="6" s="1"/>
  <c r="F37" i="6"/>
  <c r="D14" i="6" a="1"/>
  <c r="D14" i="6" s="1"/>
  <c r="H14" i="6" a="1"/>
  <c r="H14" i="6" s="1"/>
  <c r="D15" i="6" a="1"/>
  <c r="D15" i="6" s="1"/>
  <c r="H15" i="6" a="1"/>
  <c r="H15" i="6" s="1"/>
  <c r="D16" i="6" a="1"/>
  <c r="D16" i="6" s="1"/>
  <c r="H16" i="6" a="1"/>
  <c r="H16" i="6" s="1"/>
  <c r="D17" i="6" a="1"/>
  <c r="D17" i="6" s="1"/>
  <c r="H17" i="6" a="1"/>
  <c r="H17" i="6" s="1"/>
  <c r="D18" i="6" a="1"/>
  <c r="D18" i="6" s="1"/>
  <c r="H18" i="6" a="1"/>
  <c r="H18" i="6" s="1"/>
  <c r="D19" i="6" a="1"/>
  <c r="D19" i="6" s="1"/>
  <c r="H19" i="6" a="1"/>
  <c r="H19" i="6" s="1"/>
  <c r="D20" i="6" a="1"/>
  <c r="D20" i="6" s="1"/>
  <c r="H20" i="6" a="1"/>
  <c r="H20" i="6" s="1"/>
  <c r="A23" i="6"/>
  <c r="J20" i="7" l="1" a="1"/>
  <c r="J20" i="7" s="1"/>
  <c r="F20" i="7" a="1"/>
  <c r="F20" i="7" s="1"/>
  <c r="J19" i="7" a="1"/>
  <c r="J19" i="7" s="1"/>
  <c r="F19" i="7" a="1"/>
  <c r="F19" i="7" s="1"/>
  <c r="J18" i="7" a="1"/>
  <c r="J18" i="7" s="1"/>
  <c r="F18" i="7" a="1"/>
  <c r="F18" i="7" s="1"/>
  <c r="J17" i="7" a="1"/>
  <c r="J17" i="7" s="1"/>
  <c r="F17" i="7" a="1"/>
  <c r="F17" i="7" s="1"/>
  <c r="J16" i="7" a="1"/>
  <c r="J16" i="7" s="1"/>
  <c r="F16" i="7" a="1"/>
  <c r="F16" i="7" s="1"/>
  <c r="J15" i="7" a="1"/>
  <c r="J15" i="7" s="1"/>
  <c r="F15" i="7" a="1"/>
  <c r="F15" i="7" s="1"/>
  <c r="J14" i="7" a="1"/>
  <c r="J14" i="7" s="1"/>
  <c r="F14" i="7" a="1"/>
  <c r="F14" i="7" s="1"/>
  <c r="J20" i="6" a="1"/>
  <c r="J20" i="6" s="1"/>
  <c r="F20" i="6" a="1"/>
  <c r="F20" i="6" s="1"/>
  <c r="J19" i="6" a="1"/>
  <c r="J19" i="6" s="1"/>
  <c r="F19" i="6" a="1"/>
  <c r="F19" i="6" s="1"/>
  <c r="J18" i="6" a="1"/>
  <c r="J18" i="6" s="1"/>
  <c r="F18" i="6" a="1"/>
  <c r="F18" i="6" s="1"/>
  <c r="J17" i="6" a="1"/>
  <c r="J17" i="6" s="1"/>
  <c r="F17" i="6" a="1"/>
  <c r="F17" i="6" s="1"/>
  <c r="J16" i="6" a="1"/>
  <c r="J16" i="6" s="1"/>
  <c r="F16" i="6" a="1"/>
  <c r="F16" i="6" s="1"/>
  <c r="J15" i="6" a="1"/>
  <c r="J15" i="6" s="1"/>
  <c r="F15" i="6" a="1"/>
  <c r="F15" i="6" s="1"/>
  <c r="J14" i="6" a="1"/>
  <c r="J14" i="6" s="1"/>
  <c r="F14" i="6" a="1"/>
  <c r="F14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HR12" authorId="0" shapeId="0" xr:uid="{00000000-0006-0000-01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<sst xmlns="http://schemas.openxmlformats.org/spreadsheetml/2006/main" count="5708" uniqueCount="880">
  <si>
    <t>Underemployed (Extended) ;  Persons ;</t>
  </si>
  <si>
    <t>Underemployed (Extended) ;  &gt; Males ;</t>
  </si>
  <si>
    <t>Underemployed (Extended) ;  &gt; Females ;</t>
  </si>
  <si>
    <t>Unemployed (Extended) ;  Persons ;</t>
  </si>
  <si>
    <t>Unemployed (Extended) ;  &gt; Males ;</t>
  </si>
  <si>
    <t>Unemployed (Extended) ;  &gt; Females ;</t>
  </si>
  <si>
    <t>Underutilised (Extended) ;  Persons ;</t>
  </si>
  <si>
    <t>Underutilised (Extended) ;  &gt; Males ;</t>
  </si>
  <si>
    <t>Underutilised (Extended) ;  &gt; Females ;</t>
  </si>
  <si>
    <t>Labour Force (Extended) ;  Persons ;</t>
  </si>
  <si>
    <t>Labour Force (Extended) ;  &gt; Males ;</t>
  </si>
  <si>
    <t>Labour Force (Extended) ;  &gt; Females ;</t>
  </si>
  <si>
    <t>Underemployment rate (Extended) ;  Persons ;</t>
  </si>
  <si>
    <t>Underemployment rate (Extended) ;  &gt; Males ;</t>
  </si>
  <si>
    <t>Underemployment rate (Extended) ;  &gt; Females ;</t>
  </si>
  <si>
    <t>Unemployment rate (Extended) ;  Persons ;</t>
  </si>
  <si>
    <t>Unemployment rate (Extended) ;  &gt; Males ;</t>
  </si>
  <si>
    <t>Unemployment rate (Extended) ;  &gt; Females ;</t>
  </si>
  <si>
    <t>Underutilisation rate (Extended) ;  Persons ;</t>
  </si>
  <si>
    <t>Underutilisation rate (Extended) ;  &gt; Males ;</t>
  </si>
  <si>
    <t>Underutilisation rate (Extended) ;  &gt; Females ;</t>
  </si>
  <si>
    <t>15-64 years ;  Underemployed (Extended) ;  Persons ;</t>
  </si>
  <si>
    <t>15-64 years ;  Underemployed (Extended) ;  &gt; Males ;</t>
  </si>
  <si>
    <t>15-64 years ;  Underemployed (Extended) ;  &gt; Females ;</t>
  </si>
  <si>
    <t>15-64 years ;  Unemployed (Extended) ;  Persons ;</t>
  </si>
  <si>
    <t>15-64 years ;  Unemployed (Extended) ;  &gt; Males ;</t>
  </si>
  <si>
    <t>15-64 years ;  Unemployed (Extended) ;  &gt; Females ;</t>
  </si>
  <si>
    <t>15-64 years ;  Underutilised (Extended) ;  Persons ;</t>
  </si>
  <si>
    <t>15-64 years ;  Underutilised (Extended) ;  &gt; Males ;</t>
  </si>
  <si>
    <t>15-64 years ;  Underutilised (Extended) ;  &gt; Females ;</t>
  </si>
  <si>
    <t>15-64 years ;  Labour Force (Extended) ;  Persons ;</t>
  </si>
  <si>
    <t>15-64 years ;  Labour Force (Extended) ;  &gt; Males ;</t>
  </si>
  <si>
    <t>15-64 years ;  Labour Force (Extended) ;  &gt; Females ;</t>
  </si>
  <si>
    <t>15-64 years ;  Underemployment rate (Extended) ;  Persons ;</t>
  </si>
  <si>
    <t>15-64 years ;  Underemployment rate (Extended) ;  &gt; Males ;</t>
  </si>
  <si>
    <t>15-64 years ;  Underemployment rate (Extended) ;  &gt; Females ;</t>
  </si>
  <si>
    <t>15-64 years ;  Unemployment rate (Extended) ;  Persons ;</t>
  </si>
  <si>
    <t>15-64 years ;  Unemployment rate (Extended) ;  &gt; Males ;</t>
  </si>
  <si>
    <t>15-64 years ;  Unemployment rate (Extended) ;  &gt; Females ;</t>
  </si>
  <si>
    <t>15-64 years ;  Underutilisation rate (Extended) ;  Persons ;</t>
  </si>
  <si>
    <t>15-64 years ;  Underutilisation rate (Extended) ;  &gt; Males ;</t>
  </si>
  <si>
    <t>15-64 years ;  Underutilisation rate (Extended) ;  &gt; Females ;</t>
  </si>
  <si>
    <t>&gt; 15-24 years ;  Underemployed (Extended) ;  Persons ;</t>
  </si>
  <si>
    <t>&gt; 15-24 years ;  Underemployed (Extended) ;  &gt; Males ;</t>
  </si>
  <si>
    <t>&gt; 15-24 years ;  Underemployed (Extended) ;  &gt; Females ;</t>
  </si>
  <si>
    <t>&gt; 15-24 years ;  Unemployed (Extended) ;  Persons ;</t>
  </si>
  <si>
    <t>&gt; 15-24 years ;  Unemployed (Extended) ;  &gt; Males ;</t>
  </si>
  <si>
    <t>&gt; 15-24 years ;  Unemployed (Extended) ;  &gt; Females ;</t>
  </si>
  <si>
    <t>&gt; 15-24 years ;  Underutilised (Extended) ;  Persons ;</t>
  </si>
  <si>
    <t>&gt; 15-24 years ;  Underutilised (Extended) ;  &gt; Males ;</t>
  </si>
  <si>
    <t>&gt; 15-24 years ;  Underutilised (Extended) ;  &gt; Females ;</t>
  </si>
  <si>
    <t>&gt; 15-24 years ;  Labour Force (Extended) ;  Persons ;</t>
  </si>
  <si>
    <t>&gt; 15-24 years ;  Labour Force (Extended) ;  &gt; Males ;</t>
  </si>
  <si>
    <t>&gt; 15-24 years ;  Labour Force (Extended) ;  &gt; Females ;</t>
  </si>
  <si>
    <t>&gt; 15-24 years ;  Underemployment rate (Extended) ;  Persons ;</t>
  </si>
  <si>
    <t>&gt; 15-24 years ;  Underemployment rate (Extended) ;  &gt; Males ;</t>
  </si>
  <si>
    <t>&gt; 15-24 years ;  Underemployment rate (Extended) ;  &gt; Females ;</t>
  </si>
  <si>
    <t>&gt; 15-24 years ;  Unemployment rate (Extended) ;  Persons ;</t>
  </si>
  <si>
    <t>&gt; 15-24 years ;  Unemployment rate (Extended) ;  &gt; Males ;</t>
  </si>
  <si>
    <t>&gt; 15-24 years ;  Unemployment rate (Extended) ;  &gt; Females ;</t>
  </si>
  <si>
    <t>&gt; 15-24 years ;  Underutilisation rate (Extended) ;  Persons ;</t>
  </si>
  <si>
    <t>&gt; 15-24 years ;  Underutilisation rate (Extended) ;  &gt; Males ;</t>
  </si>
  <si>
    <t>&gt; 15-24 years ;  Underutilisation rate (Extended) ;  &gt; Females ;</t>
  </si>
  <si>
    <t>&gt;&gt; 15-19 years ;  Underemployed (Extended) ;  Persons ;</t>
  </si>
  <si>
    <t>&gt;&gt; 15-19 years ;  Underemployed (Extended) ;  &gt; Males ;</t>
  </si>
  <si>
    <t>&gt;&gt; 15-19 years ;  Underemployed (Extended) ;  &gt; Females ;</t>
  </si>
  <si>
    <t>&gt;&gt; 15-19 years ;  Unemployed (Extended) ;  Persons ;</t>
  </si>
  <si>
    <t>&gt;&gt; 15-19 years ;  Unemployed (Extended) ;  &gt; Males ;</t>
  </si>
  <si>
    <t>&gt;&gt; 15-19 years ;  Unemployed (Extended) ;  &gt; Females ;</t>
  </si>
  <si>
    <t>&gt;&gt; 15-19 years ;  Underutilised (Extended) ;  Persons ;</t>
  </si>
  <si>
    <t>&gt;&gt; 15-19 years ;  Underutilised (Extended) ;  &gt; Males ;</t>
  </si>
  <si>
    <t>&gt;&gt; 15-19 years ;  Underutilised (Extended) ;  &gt; Females ;</t>
  </si>
  <si>
    <t>&gt;&gt; 15-19 years ;  Labour Force (Extended) ;  Persons ;</t>
  </si>
  <si>
    <t>&gt;&gt; 15-19 years ;  Labour Force (Extended) ;  &gt; Males ;</t>
  </si>
  <si>
    <t>&gt;&gt; 15-19 years ;  Labour Force (Extended) ;  &gt; Females ;</t>
  </si>
  <si>
    <t>&gt;&gt; 15-19 years ;  Underemployment rate (Extended) ;  Persons ;</t>
  </si>
  <si>
    <t>&gt;&gt; 15-19 years ;  Underemployment rate (Extended) ;  &gt; Males ;</t>
  </si>
  <si>
    <t>&gt;&gt; 15-19 years ;  Underemployment rate (Extended) ;  &gt; Females ;</t>
  </si>
  <si>
    <t>&gt;&gt; 15-19 years ;  Unemployment rate (Extended) ;  Persons ;</t>
  </si>
  <si>
    <t>&gt;&gt; 15-19 years ;  Unemployment rate (Extended) ;  &gt; Males ;</t>
  </si>
  <si>
    <t>&gt;&gt; 15-19 years ;  Unemployment rate (Extended) ;  &gt; Females ;</t>
  </si>
  <si>
    <t>&gt;&gt; 15-19 years ;  Underutilisation rate (Extended) ;  Persons ;</t>
  </si>
  <si>
    <t>&gt;&gt; 15-19 years ;  Underutilisation rate (Extended) ;  &gt; Males ;</t>
  </si>
  <si>
    <t>&gt;&gt; 15-19 years ;  Underutilisation rate (Extended) ;  &gt; Females ;</t>
  </si>
  <si>
    <t>&gt;&gt; 20-24 years ;  Underemployed (Extended) ;  Persons ;</t>
  </si>
  <si>
    <t>&gt;&gt; 20-24 years ;  Underemployed (Extended) ;  &gt; Males ;</t>
  </si>
  <si>
    <t>&gt;&gt; 20-24 years ;  Underemployed (Extended) ;  &gt; Females ;</t>
  </si>
  <si>
    <t>&gt;&gt; 20-24 years ;  Unemployed (Extended) ;  Persons ;</t>
  </si>
  <si>
    <t>&gt;&gt; 20-24 years ;  Unemployed (Extended) ;  &gt; Males ;</t>
  </si>
  <si>
    <t>&gt;&gt; 20-24 years ;  Unemployed (Extended) ;  &gt; Females ;</t>
  </si>
  <si>
    <t>&gt;&gt; 20-24 years ;  Underutilised (Extended) ;  Persons ;</t>
  </si>
  <si>
    <t>&gt;&gt; 20-24 years ;  Underutilised (Extended) ;  &gt; Males ;</t>
  </si>
  <si>
    <t>&gt;&gt; 20-24 years ;  Underutilised (Extended) ;  &gt; Females ;</t>
  </si>
  <si>
    <t>&gt;&gt; 20-24 years ;  Labour Force (Extended) ;  Persons ;</t>
  </si>
  <si>
    <t>&gt;&gt; 20-24 years ;  Labour Force (Extended) ;  &gt; Males ;</t>
  </si>
  <si>
    <t>&gt;&gt; 20-24 years ;  Labour Force (Extended) ;  &gt; Females ;</t>
  </si>
  <si>
    <t>&gt;&gt; 20-24 years ;  Underemployment rate (Extended) ;  Persons ;</t>
  </si>
  <si>
    <t>&gt;&gt; 20-24 years ;  Underemployment rate (Extended) ;  &gt; Males ;</t>
  </si>
  <si>
    <t>&gt;&gt; 20-24 years ;  Underemployment rate (Extended) ;  &gt; Females ;</t>
  </si>
  <si>
    <t>&gt;&gt; 20-24 years ;  Unemployment rate (Extended) ;  Persons ;</t>
  </si>
  <si>
    <t>&gt;&gt; 20-24 years ;  Unemployment rate (Extended) ;  &gt; Males ;</t>
  </si>
  <si>
    <t>&gt;&gt; 20-24 years ;  Unemployment rate (Extended) ;  &gt; Females ;</t>
  </si>
  <si>
    <t>&gt;&gt; 20-24 years ;  Underutilisation rate (Extended) ;  Persons ;</t>
  </si>
  <si>
    <t>&gt;&gt; 20-24 years ;  Underutilisation rate (Extended) ;  &gt; Males ;</t>
  </si>
  <si>
    <t>&gt;&gt; 20-24 years ;  Underutilisation rate (Extended) ;  &gt; Females ;</t>
  </si>
  <si>
    <t>&gt; 25-34 years ;  Underemployed (Extended) ;  Persons ;</t>
  </si>
  <si>
    <t>&gt; 25-34 years ;  Underemployed (Extended) ;  &gt; Males ;</t>
  </si>
  <si>
    <t>&gt; 25-34 years ;  Underemployed (Extended) ;  &gt; Females ;</t>
  </si>
  <si>
    <t>&gt; 25-34 years ;  Unemployed (Extended) ;  Persons ;</t>
  </si>
  <si>
    <t>&gt; 25-34 years ;  Unemployed (Extended) ;  &gt; Males ;</t>
  </si>
  <si>
    <t>&gt; 25-34 years ;  Unemployed (Extended) ;  &gt; Females ;</t>
  </si>
  <si>
    <t>&gt; 25-34 years ;  Underutilised (Extended) ;  Persons ;</t>
  </si>
  <si>
    <t>&gt; 25-34 years ;  Underutilised (Extended) ;  &gt; Males ;</t>
  </si>
  <si>
    <t>&gt; 25-34 years ;  Underutilised (Extended) ;  &gt; Females ;</t>
  </si>
  <si>
    <t>&gt; 25-34 years ;  Labour Force (Extended) ;  Persons ;</t>
  </si>
  <si>
    <t>&gt; 25-34 years ;  Labour Force (Extended) ;  &gt; Males ;</t>
  </si>
  <si>
    <t>&gt; 25-34 years ;  Labour Force (Extended) ;  &gt; Females ;</t>
  </si>
  <si>
    <t>&gt; 25-34 years ;  Underemployment rate (Extended) ;  Persons ;</t>
  </si>
  <si>
    <t>&gt; 25-34 years ;  Underemployment rate (Extended) ;  &gt; Males ;</t>
  </si>
  <si>
    <t>&gt; 25-34 years ;  Underemployment rate (Extended) ;  &gt; Females ;</t>
  </si>
  <si>
    <t>&gt; 25-34 years ;  Unemployment rate (Extended) ;  Persons ;</t>
  </si>
  <si>
    <t>&gt; 25-34 years ;  Unemployment rate (Extended) ;  &gt; Males ;</t>
  </si>
  <si>
    <t>&gt; 25-34 years ;  Unemployment rate (Extended) ;  &gt; Females ;</t>
  </si>
  <si>
    <t>&gt; 25-34 years ;  Underutilisation rate (Extended) ;  Persons ;</t>
  </si>
  <si>
    <t>&gt; 25-34 years ;  Underutilisation rate (Extended) ;  &gt; Males ;</t>
  </si>
  <si>
    <t>&gt; 25-34 years ;  Underutilisation rate (Extended) ;  &gt; Females ;</t>
  </si>
  <si>
    <t>&gt; 35-44 years ;  Underemployed (Extended) ;  Persons ;</t>
  </si>
  <si>
    <t>&gt; 35-44 years ;  Underemployed (Extended) ;  &gt; Males ;</t>
  </si>
  <si>
    <t>&gt; 35-44 years ;  Underemployed (Extended) ;  &gt; Females ;</t>
  </si>
  <si>
    <t>&gt; 35-44 years ;  Unemployed (Extended) ;  Persons ;</t>
  </si>
  <si>
    <t>&gt; 35-44 years ;  Unemployed (Extended) ;  &gt; Males ;</t>
  </si>
  <si>
    <t>&gt; 35-44 years ;  Unemployed (Extended) ;  &gt; Females ;</t>
  </si>
  <si>
    <t>&gt; 35-44 years ;  Underutilised (Extended) ;  Persons ;</t>
  </si>
  <si>
    <t>&gt; 35-44 years ;  Underutilised (Extended) ;  &gt; Males ;</t>
  </si>
  <si>
    <t>&gt; 35-44 years ;  Underutilised (Extended) ;  &gt; Females ;</t>
  </si>
  <si>
    <t>&gt; 35-44 years ;  Labour Force (Extended) ;  Persons ;</t>
  </si>
  <si>
    <t>&gt; 35-44 years ;  Labour Force (Extended) ;  &gt; Males ;</t>
  </si>
  <si>
    <t>&gt; 35-44 years ;  Labour Force (Extended) ;  &gt; Females ;</t>
  </si>
  <si>
    <t>&gt; 35-44 years ;  Underemployment rate (Extended) ;  Persons ;</t>
  </si>
  <si>
    <t>&gt; 35-44 years ;  Underemployment rate (Extended) ;  &gt; Males ;</t>
  </si>
  <si>
    <t>&gt; 35-44 years ;  Underemployment rate (Extended) ;  &gt; Females ;</t>
  </si>
  <si>
    <t>&gt; 35-44 years ;  Unemployment rate (Extended) ;  Persons ;</t>
  </si>
  <si>
    <t>&gt; 35-44 years ;  Unemployment rate (Extended) ;  &gt; Males ;</t>
  </si>
  <si>
    <t>&gt; 35-44 years ;  Unemployment rate (Extended) ;  &gt; Females ;</t>
  </si>
  <si>
    <t>&gt; 35-44 years ;  Underutilisation rate (Extended) ;  Persons ;</t>
  </si>
  <si>
    <t>&gt; 35-44 years ;  Underutilisation rate (Extended) ;  &gt; Males ;</t>
  </si>
  <si>
    <t>&gt; 35-44 years ;  Underutilisation rate (Extended) ;  &gt; Females ;</t>
  </si>
  <si>
    <t>&gt; 45-54 years ;  Underemployed (Extended) ;  Persons ;</t>
  </si>
  <si>
    <t>&gt; 45-54 years ;  Underemployed (Extended) ;  &gt; Males ;</t>
  </si>
  <si>
    <t>&gt; 45-54 years ;  Underemployed (Extended) ;  &gt; Females ;</t>
  </si>
  <si>
    <t>&gt; 45-54 years ;  Unemployed (Extended) ;  Persons ;</t>
  </si>
  <si>
    <t>&gt; 45-54 years ;  Unemployed (Extended) ;  &gt; Males ;</t>
  </si>
  <si>
    <t>&gt; 45-54 years ;  Unemployed (Extended) ;  &gt; Females ;</t>
  </si>
  <si>
    <t>&gt; 45-54 years ;  Underutilised (Extended) ;  Persons ;</t>
  </si>
  <si>
    <t>&gt; 45-54 years ;  Underutilised (Extended) ;  &gt; Males ;</t>
  </si>
  <si>
    <t>&gt; 45-54 years ;  Underutilised (Extended) ;  &gt; Females ;</t>
  </si>
  <si>
    <t>&gt; 45-54 years ;  Labour Force (Extended) ;  Persons ;</t>
  </si>
  <si>
    <t>&gt; 45-54 years ;  Labour Force (Extended) ;  &gt; Males ;</t>
  </si>
  <si>
    <t>&gt; 45-54 years ;  Labour Force (Extended) ;  &gt; Females ;</t>
  </si>
  <si>
    <t>&gt; 45-54 years ;  Underemployment rate (Extended) ;  Persons ;</t>
  </si>
  <si>
    <t>&gt; 45-54 years ;  Underemployment rate (Extended) ;  &gt; Males ;</t>
  </si>
  <si>
    <t>&gt; 45-54 years ;  Underemployment rate (Extended) ;  &gt; Females ;</t>
  </si>
  <si>
    <t>&gt; 45-54 years ;  Unemployment rate (Extended) ;  Persons ;</t>
  </si>
  <si>
    <t>&gt; 45-54 years ;  Unemployment rate (Extended) ;  &gt; Males ;</t>
  </si>
  <si>
    <t>&gt; 45-54 years ;  Unemployment rate (Extended) ;  &gt; Females ;</t>
  </si>
  <si>
    <t>&gt; 45-54 years ;  Underutilisation rate (Extended) ;  Persons ;</t>
  </si>
  <si>
    <t>&gt; 45-54 years ;  Underutilisation rate (Extended) ;  &gt; Males ;</t>
  </si>
  <si>
    <t>&gt; 45-54 years ;  Underutilisation rate (Extended) ;  &gt; Females ;</t>
  </si>
  <si>
    <t>&gt; 55 years and over ;  Underemployed (Extended) ;  Persons ;</t>
  </si>
  <si>
    <t>&gt; 55 years and over ;  Underemployed (Extended) ;  &gt; Males ;</t>
  </si>
  <si>
    <t>&gt; 55 years and over ;  Underemployed (Extended) ;  &gt; Females ;</t>
  </si>
  <si>
    <t>&gt; 55 years and over ;  Unemployed (Extended) ;  Persons ;</t>
  </si>
  <si>
    <t>&gt; 55 years and over ;  Unemployed (Extended) ;  &gt; Males ;</t>
  </si>
  <si>
    <t>&gt; 55 years and over ;  Unemployed (Extended) ;  &gt; Females ;</t>
  </si>
  <si>
    <t>&gt; 55 years and over ;  Underutilised (Extended) ;  Persons ;</t>
  </si>
  <si>
    <t>&gt; 55 years and over ;  Underutilised (Extended) ;  &gt; Males ;</t>
  </si>
  <si>
    <t>&gt; 55 years and over ;  Underutilised (Extended) ;  &gt; Females ;</t>
  </si>
  <si>
    <t>&gt; 55 years and over ;  Labour Force (Extended) ;  Persons ;</t>
  </si>
  <si>
    <t>&gt; 55 years and over ;  Labour Force (Extended) ;  &gt; Males ;</t>
  </si>
  <si>
    <t>&gt; 55 years and over ;  Labour Force (Extended) ;  &gt; Females ;</t>
  </si>
  <si>
    <t>&gt; 55 years and over ;  Underemployment rate (Extended) ;  Persons ;</t>
  </si>
  <si>
    <t>&gt; 55 years and over ;  Underemployment rate (Extended) ;  &gt; Males ;</t>
  </si>
  <si>
    <t>&gt; 55 years and over ;  Underemployment rate (Extended) ;  &gt; Females ;</t>
  </si>
  <si>
    <t>&gt; 55 years and over ;  Unemployment rate (Extended) ;  Persons ;</t>
  </si>
  <si>
    <t>&gt; 55 years and over ;  Unemployment rate (Extended) ;  &gt; Males ;</t>
  </si>
  <si>
    <t>&gt; 55 years and over ;  Unemployment rate (Extended) ;  &gt; Females ;</t>
  </si>
  <si>
    <t>&gt; 55 years and over ;  Underutilisation rate (Extended) ;  Persons ;</t>
  </si>
  <si>
    <t>&gt; 55 years and over ;  Underutilisation rate (Extended) ;  &gt; Males ;</t>
  </si>
  <si>
    <t>&gt; 55 years and over ;  Underutilisation rate (Extended) ;  &gt; Females ;</t>
  </si>
  <si>
    <t>&gt;&gt; 55-64 years ;  Underemployed (Extended) ;  Persons ;</t>
  </si>
  <si>
    <t>&gt;&gt; 55-64 years ;  Underemployed (Extended) ;  &gt; Males ;</t>
  </si>
  <si>
    <t>&gt;&gt; 55-64 years ;  Underemployed (Extended) ;  &gt; Females ;</t>
  </si>
  <si>
    <t>&gt;&gt; 55-64 years ;  Unemployed (Extended) ;  Persons ;</t>
  </si>
  <si>
    <t>&gt;&gt; 55-64 years ;  Unemployed (Extended) ;  &gt; Males ;</t>
  </si>
  <si>
    <t>&gt;&gt; 55-64 years ;  Unemployed (Extended) ;  &gt; Females ;</t>
  </si>
  <si>
    <t>&gt;&gt; 55-64 years ;  Underutilised (Extended) ;  Persons ;</t>
  </si>
  <si>
    <t>&gt;&gt; 55-64 years ;  Underutilised (Extended) ;  &gt; Males ;</t>
  </si>
  <si>
    <t>&gt;&gt; 55-64 years ;  Underutilised (Extended) ;  &gt; Females ;</t>
  </si>
  <si>
    <t>&gt;&gt; 55-64 years ;  Labour Force (Extended) ;  Persons ;</t>
  </si>
  <si>
    <t>&gt;&gt; 55-64 years ;  Labour Force (Extended) ;  &gt; Males ;</t>
  </si>
  <si>
    <t>&gt;&gt; 55-64 years ;  Labour Force (Extended) ;  &gt; Females ;</t>
  </si>
  <si>
    <t>&gt;&gt; 55-64 years ;  Underemployment rate (Extended) ;  Persons ;</t>
  </si>
  <si>
    <t>&gt;&gt; 55-64 years ;  Underemployment rate (Extended) ;  &gt; Males ;</t>
  </si>
  <si>
    <t>&gt;&gt; 55-64 years ;  Underemployment rate (Extended) ;  &gt; Females ;</t>
  </si>
  <si>
    <t>&gt;&gt; 55-64 years ;  Unemployment rate (Extended) ;  Persons ;</t>
  </si>
  <si>
    <t>&gt;&gt; 55-64 years ;  Unemployment rate (Extended) ;  &gt; Males ;</t>
  </si>
  <si>
    <t>&gt;&gt; 55-64 years ;  Unemployment rate (Extended) ;  &gt; Females ;</t>
  </si>
  <si>
    <t>&gt;&gt; 55-64 years ;  Underutilisation rate (Extended) ;  Persons ;</t>
  </si>
  <si>
    <t>&gt;&gt; 55-64 years ;  Underutilisation rate (Extended) ;  &gt; Males ;</t>
  </si>
  <si>
    <t>&gt;&gt; 55-64 years ;  Underutilisation rate (Extended) ;  &gt; Females ;</t>
  </si>
  <si>
    <t>&gt;&gt; 65 years and over ;  Underemployed (Extended) ;  Persons ;</t>
  </si>
  <si>
    <t>&gt;&gt; 65 years and over ;  Underemployed (Extended) ;  &gt; Males ;</t>
  </si>
  <si>
    <t>&gt;&gt; 65 years and over ;  Underemployed (Extended) ;  &gt; Females ;</t>
  </si>
  <si>
    <t>&gt;&gt; 65 years and over ;  Unemployed (Extended) ;  Persons ;</t>
  </si>
  <si>
    <t>&gt;&gt; 65 years and over ;  Unemployed (Extended) ;  &gt; Males ;</t>
  </si>
  <si>
    <t>&gt;&gt; 65 years and over ;  Unemployed (Extended) ;  &gt; Females ;</t>
  </si>
  <si>
    <t>&gt;&gt; 65 years and over ;  Underutilised (Extended) ;  Persons ;</t>
  </si>
  <si>
    <t>&gt;&gt; 65 years and over ;  Underutilised (Extended) ;  &gt; Males ;</t>
  </si>
  <si>
    <t>&gt;&gt; 65 years and over ;  Underutilised (Extended) ;  &gt; Females ;</t>
  </si>
  <si>
    <t>&gt;&gt; 65 years and over ;  Labour Force (Extended) ;  Persons ;</t>
  </si>
  <si>
    <t>&gt;&gt; 65 years and over ;  Labour Force (Extended) ;  &gt; Males ;</t>
  </si>
  <si>
    <t>&gt;&gt; 65 years and over ;  Labour Force (Extended) ;  &gt; Females ;</t>
  </si>
  <si>
    <t>&gt;&gt; 65 years and over ;  Underemployment rate (Extended) ;  Persons ;</t>
  </si>
  <si>
    <t>&gt;&gt; 65 years and over ;  Underemployment rate (Extended) ;  &gt; Males ;</t>
  </si>
  <si>
    <t>&gt;&gt; 65 years and over ;  Underemployment rate (Extended) ;  &gt; Females ;</t>
  </si>
  <si>
    <t>&gt;&gt; 65 years and over ;  Unemployment rate (Extended) ;  Persons ;</t>
  </si>
  <si>
    <t>&gt;&gt; 65 years and over ;  Unemployment rate (Extended) ;  &gt; Males ;</t>
  </si>
  <si>
    <t>&gt;&gt; 65 years and over ;  Unemployment rate (Extended) ;  &gt; Females ;</t>
  </si>
  <si>
    <t>&gt;&gt; 65 years and over ;  Underutilisation rate (Extended) ;  Persons ;</t>
  </si>
  <si>
    <t>&gt;&gt; 65 years and over ;  Underutilisation rate (Extended) ;  &gt; Males ;</t>
  </si>
  <si>
    <t>&gt;&gt; 65 years and over ;  Underutilisation rate (Extended) ;  &gt; Females ;</t>
  </si>
  <si>
    <t>New South Wales ;  Underemployed (Extended) ;  Persons ;</t>
  </si>
  <si>
    <t>New South Wales ;  Underemployed (Extended) ;  &gt; Males ;</t>
  </si>
  <si>
    <t>New South Wales ;  Underemployed (Extended) ;  &gt; Females ;</t>
  </si>
  <si>
    <t>New South Wales ;  Unemployed (Extended) ;  Persons ;</t>
  </si>
  <si>
    <t>New South Wales ;  Unemployed (Extended) ;  &gt; Males ;</t>
  </si>
  <si>
    <t>New South Wales ;  Unemployed (Extended) ;  &gt; Females ;</t>
  </si>
  <si>
    <t>New South Wales ;  Underutilised (Extended) ;  Persons ;</t>
  </si>
  <si>
    <t>New South Wales ;  Underutilised (Extended) ;  &gt; Males ;</t>
  </si>
  <si>
    <t>New South Wales ;  Underutilised (Extended) ;  &gt; Females ;</t>
  </si>
  <si>
    <t>New South Wales ;  Labour Force (Extended) ;  Persons ;</t>
  </si>
  <si>
    <t>New South Wales ;  Labour Force (Extended) ;  &gt; Males ;</t>
  </si>
  <si>
    <t>New South Wales ;  Labour Force (Extended) ;  &gt; Females ;</t>
  </si>
  <si>
    <t>New South Wales ;  Underemployment rate (Extended) ;  Persons ;</t>
  </si>
  <si>
    <t>New South Wales ;  Underemployment rate (Extended) ;  &gt; Males ;</t>
  </si>
  <si>
    <t>New South Wales ;  Underemployment rate (Extended) ;  &gt; Females ;</t>
  </si>
  <si>
    <t>New South Wales ;  Unemployment rate (Extended) ;  Persons ;</t>
  </si>
  <si>
    <t>New South Wales ;  Unemployment rate (Extended) ;  &gt; Males ;</t>
  </si>
  <si>
    <t>New South Wales ;  Unemployment rate (Extended) ;  &gt; Females ;</t>
  </si>
  <si>
    <t>New South Wales ;  Underutilisation rate (Extended)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</si>
  <si>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</si>
  <si>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</si>
  <si>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</si>
  <si>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</si>
  <si>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</si>
  <si>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</si>
  <si>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</si>
  <si>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</si>
  <si>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</si>
  <si>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</si>
  <si>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</si>
  <si>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</si>
  <si>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A128146214L</t>
  </si>
  <si>
    <t>A128140670J</t>
  </si>
  <si>
    <t>A128135126J</t>
  </si>
  <si>
    <t>A128143046J</t>
  </si>
  <si>
    <t>A128137502L</t>
  </si>
  <si>
    <t>A128131958A</t>
  </si>
  <si>
    <t>A128147006L</t>
  </si>
  <si>
    <t>A128141462J</t>
  </si>
  <si>
    <t>A128135918F</t>
  </si>
  <si>
    <t>A128147798W</t>
  </si>
  <si>
    <t>A128142254J</t>
  </si>
  <si>
    <t>A128136710L</t>
  </si>
  <si>
    <t>Percent</t>
  </si>
  <si>
    <t>PERCENT</t>
  </si>
  <si>
    <t>A128143839J</t>
  </si>
  <si>
    <t>A128138295A</t>
  </si>
  <si>
    <t>A128132751K</t>
  </si>
  <si>
    <t>A128144631R</t>
  </si>
  <si>
    <t>A128139087A</t>
  </si>
  <si>
    <t>A128133543K</t>
  </si>
  <si>
    <t>A128145423R</t>
  </si>
  <si>
    <t>A128139879X</t>
  </si>
  <si>
    <t>A128134335K</t>
  </si>
  <si>
    <t>A128146254F</t>
  </si>
  <si>
    <t>A128140710R</t>
  </si>
  <si>
    <t>A128135166A</t>
  </si>
  <si>
    <t>A128143086A</t>
  </si>
  <si>
    <t>A128137542F</t>
  </si>
  <si>
    <t>A128131998V</t>
  </si>
  <si>
    <t>A128147046F</t>
  </si>
  <si>
    <t>A128141502R</t>
  </si>
  <si>
    <t>A128135958X</t>
  </si>
  <si>
    <t>A128147838C</t>
  </si>
  <si>
    <t>A128142294A</t>
  </si>
  <si>
    <t>A128136750F</t>
  </si>
  <si>
    <t>A128143879A</t>
  </si>
  <si>
    <t>A128138335J</t>
  </si>
  <si>
    <t>A128132791C</t>
  </si>
  <si>
    <t>A128144671J</t>
  </si>
  <si>
    <t>A128139127J</t>
  </si>
  <si>
    <t>A128133583C</t>
  </si>
  <si>
    <t>A128145463J</t>
  </si>
  <si>
    <t>A128139919F</t>
  </si>
  <si>
    <t>A128134375C</t>
  </si>
  <si>
    <t>A128146262F</t>
  </si>
  <si>
    <t>A128140718J</t>
  </si>
  <si>
    <t>A128135174A</t>
  </si>
  <si>
    <t>A128143094A</t>
  </si>
  <si>
    <t>A128137550F</t>
  </si>
  <si>
    <t>A128132006K</t>
  </si>
  <si>
    <t>A128147054F</t>
  </si>
  <si>
    <t>A128141510R</t>
  </si>
  <si>
    <t>A128135966X</t>
  </si>
  <si>
    <t>A128147846C</t>
  </si>
  <si>
    <t>A128142302R</t>
  </si>
  <si>
    <t>A128136758X</t>
  </si>
  <si>
    <t>A128143887A</t>
  </si>
  <si>
    <t>A128138343J</t>
  </si>
  <si>
    <t>A128132799W</t>
  </si>
  <si>
    <t>A128144679A</t>
  </si>
  <si>
    <t>A128139135J</t>
  </si>
  <si>
    <t>A128133591C</t>
  </si>
  <si>
    <t>A128145471J</t>
  </si>
  <si>
    <t>A128139927F</t>
  </si>
  <si>
    <t>A128134383C</t>
  </si>
  <si>
    <t>A128146222L</t>
  </si>
  <si>
    <t>A128140678A</t>
  </si>
  <si>
    <t>A128135134J</t>
  </si>
  <si>
    <t>A128143054J</t>
  </si>
  <si>
    <t>A128137510L</t>
  </si>
  <si>
    <t>A128131966A</t>
  </si>
  <si>
    <t>A128147014L</t>
  </si>
  <si>
    <t>A128141470J</t>
  </si>
  <si>
    <t>A128135926F</t>
  </si>
  <si>
    <t>A128147806K</t>
  </si>
  <si>
    <t>A128142262J</t>
  </si>
  <si>
    <t>A128136718F</t>
  </si>
  <si>
    <t>A128143847J</t>
  </si>
  <si>
    <t>A128138303R</t>
  </si>
  <si>
    <t>A128132759C</t>
  </si>
  <si>
    <t>A128144639J</t>
  </si>
  <si>
    <t>A128139095A</t>
  </si>
  <si>
    <t>A128133551K</t>
  </si>
  <si>
    <t>A128145431R</t>
  </si>
  <si>
    <t>A128139887X</t>
  </si>
  <si>
    <t>A128134343K</t>
  </si>
  <si>
    <t>A128146190F</t>
  </si>
  <si>
    <t>A128140646J</t>
  </si>
  <si>
    <t>A128135102R</t>
  </si>
  <si>
    <t>A128143022R</t>
  </si>
  <si>
    <t>A128137478X</t>
  </si>
  <si>
    <t>A128131934J</t>
  </si>
  <si>
    <t>A128146982C</t>
  </si>
  <si>
    <t>A128141438J</t>
  </si>
  <si>
    <t>A128135894X</t>
  </si>
  <si>
    <t>A128147774C</t>
  </si>
  <si>
    <t>A128142230R</t>
  </si>
  <si>
    <t>A128136686X</t>
  </si>
  <si>
    <t>A128143815R</t>
  </si>
  <si>
    <t>A128138271J</t>
  </si>
  <si>
    <t>A128132727K</t>
  </si>
  <si>
    <t>A128144607R</t>
  </si>
  <si>
    <t>A128139063J</t>
  </si>
  <si>
    <t>A128133519K</t>
  </si>
  <si>
    <t>A128145399A</t>
  </si>
  <si>
    <t>A128139855F</t>
  </si>
  <si>
    <t>A128134311T</t>
  </si>
  <si>
    <t>A128146198X</t>
  </si>
  <si>
    <t>A128140654J</t>
  </si>
  <si>
    <t>A128135110R</t>
  </si>
  <si>
    <t>A128143030R</t>
  </si>
  <si>
    <t>A128137486X</t>
  </si>
  <si>
    <t>A128131942J</t>
  </si>
  <si>
    <t>A128146990C</t>
  </si>
  <si>
    <t>A128141446J</t>
  </si>
  <si>
    <t>A128135902L</t>
  </si>
  <si>
    <t>A128147782C</t>
  </si>
  <si>
    <t>A128142238J</t>
  </si>
  <si>
    <t>A128136694X</t>
  </si>
  <si>
    <t>A128143823R</t>
  </si>
  <si>
    <t>A128138279A</t>
  </si>
  <si>
    <t>A128132735K</t>
  </si>
  <si>
    <t>A128144615R</t>
  </si>
  <si>
    <t>A128139071J</t>
  </si>
  <si>
    <t>A128133527K</t>
  </si>
  <si>
    <t>A128145407R</t>
  </si>
  <si>
    <t>A128139863F</t>
  </si>
  <si>
    <t>A128134319K</t>
  </si>
  <si>
    <t>A128146230L</t>
  </si>
  <si>
    <t>A128140686A</t>
  </si>
  <si>
    <t>A128135142J</t>
  </si>
  <si>
    <t>A128143062J</t>
  </si>
  <si>
    <t>A128137518F</t>
  </si>
  <si>
    <t>A128131974A</t>
  </si>
  <si>
    <t>A128147022L</t>
  </si>
  <si>
    <t>A128141478A</t>
  </si>
  <si>
    <t>A128135934F</t>
  </si>
  <si>
    <t>A128147814K</t>
  </si>
  <si>
    <t>A128142270J</t>
  </si>
  <si>
    <t>A128136726F</t>
  </si>
  <si>
    <t>A128143855J</t>
  </si>
  <si>
    <t>A128138311R</t>
  </si>
  <si>
    <t>A128132767C</t>
  </si>
  <si>
    <t>A128144647J</t>
  </si>
  <si>
    <t>A128139103R</t>
  </si>
  <si>
    <t>A128133559C</t>
  </si>
  <si>
    <t>A128145439J</t>
  </si>
  <si>
    <t>A128139895X</t>
  </si>
  <si>
    <t>A128134351K</t>
  </si>
  <si>
    <t>A128146206L</t>
  </si>
  <si>
    <t>A128140662J</t>
  </si>
  <si>
    <t>A128135118J</t>
  </si>
  <si>
    <t>A128143038J</t>
  </si>
  <si>
    <t>A128137494X</t>
  </si>
  <si>
    <t>A128131950J</t>
  </si>
  <si>
    <t>A128146998W</t>
  </si>
  <si>
    <t>A128141454J</t>
  </si>
  <si>
    <t>A128135910L</t>
  </si>
  <si>
    <t>A128147790C</t>
  </si>
  <si>
    <t>A128142246J</t>
  </si>
  <si>
    <t>A128136702L</t>
  </si>
  <si>
    <t>A128143831R</t>
  </si>
  <si>
    <t>A128138287A</t>
  </si>
  <si>
    <t>A128132743K</t>
  </si>
  <si>
    <t>A128144623R</t>
  </si>
  <si>
    <t>A128139079A</t>
  </si>
  <si>
    <t>A128133535K</t>
  </si>
  <si>
    <t>A128145415R</t>
  </si>
  <si>
    <t>A128139871F</t>
  </si>
  <si>
    <t>A128134327K</t>
  </si>
  <si>
    <t>A128146238F</t>
  </si>
  <si>
    <t>A128140694A</t>
  </si>
  <si>
    <t>A128135150J</t>
  </si>
  <si>
    <t>A128143070J</t>
  </si>
  <si>
    <t>A128137526F</t>
  </si>
  <si>
    <t>A128131982A</t>
  </si>
  <si>
    <t>A128147030L</t>
  </si>
  <si>
    <t>A128141486A</t>
  </si>
  <si>
    <t>A128135942F</t>
  </si>
  <si>
    <t>A128147822K</t>
  </si>
  <si>
    <t>A128142278A</t>
  </si>
  <si>
    <t>A128136734F</t>
  </si>
  <si>
    <t>A128143863J</t>
  </si>
  <si>
    <t>A128138319J</t>
  </si>
  <si>
    <t>A128132775C</t>
  </si>
  <si>
    <t>A128144655J</t>
  </si>
  <si>
    <t>A128139111R</t>
  </si>
  <si>
    <t>A128133567C</t>
  </si>
  <si>
    <t>A128145447J</t>
  </si>
  <si>
    <t>A128139903L</t>
  </si>
  <si>
    <t>A128134359C</t>
  </si>
  <si>
    <t>A128146246F</t>
  </si>
  <si>
    <t>A128140702R</t>
  </si>
  <si>
    <t>A128135158A</t>
  </si>
  <si>
    <t>A128143078A</t>
  </si>
  <si>
    <t>A128137534F</t>
  </si>
  <si>
    <t>A128131990A</t>
  </si>
  <si>
    <t>A128147038F</t>
  </si>
  <si>
    <t>A128141494A</t>
  </si>
  <si>
    <t>A128135950F</t>
  </si>
  <si>
    <t>A128147830K</t>
  </si>
  <si>
    <t>A128142286A</t>
  </si>
  <si>
    <t>A128136742F</t>
  </si>
  <si>
    <t>A128143871J</t>
  </si>
  <si>
    <t>A128138327J</t>
  </si>
  <si>
    <t>A128132783C</t>
  </si>
  <si>
    <t>A128144663J</t>
  </si>
  <si>
    <t>A128139119J</t>
  </si>
  <si>
    <t>A128133575C</t>
  </si>
  <si>
    <t>A128145455J</t>
  </si>
  <si>
    <t>A128139911L</t>
  </si>
  <si>
    <t>A128134367C</t>
  </si>
  <si>
    <t>A128146270F</t>
  </si>
  <si>
    <t>A128140726J</t>
  </si>
  <si>
    <t>A128135182A</t>
  </si>
  <si>
    <t>A128143102R</t>
  </si>
  <si>
    <t>A128137558X</t>
  </si>
  <si>
    <t>A128132014K</t>
  </si>
  <si>
    <t>A128147062F</t>
  </si>
  <si>
    <t>A128141518J</t>
  </si>
  <si>
    <t>A128135974X</t>
  </si>
  <si>
    <t>A128147854C</t>
  </si>
  <si>
    <t>A128142310R</t>
  </si>
  <si>
    <t>A128136766X</t>
  </si>
  <si>
    <t>A128143895A</t>
  </si>
  <si>
    <t>A128138351J</t>
  </si>
  <si>
    <t>A128132807K</t>
  </si>
  <si>
    <t>A128144687A</t>
  </si>
  <si>
    <t>A128139143J</t>
  </si>
  <si>
    <t>A128133599W</t>
  </si>
  <si>
    <t>A128145479A</t>
  </si>
  <si>
    <t>A128139935F</t>
  </si>
  <si>
    <t>A128134391C</t>
  </si>
  <si>
    <t>A128146742T</t>
  </si>
  <si>
    <t>A128141198J</t>
  </si>
  <si>
    <t>A128135654L</t>
  </si>
  <si>
    <t>A128143574L</t>
  </si>
  <si>
    <t>A128138030V</t>
  </si>
  <si>
    <t>A128132486J</t>
  </si>
  <si>
    <t>A128147534T</t>
  </si>
  <si>
    <t>A128141990L</t>
  </si>
  <si>
    <t>A128136446L</t>
  </si>
  <si>
    <t>A128148326T</t>
  </si>
  <si>
    <t>A128142782L</t>
  </si>
  <si>
    <t>A128137238L</t>
  </si>
  <si>
    <t>A128144367R</t>
  </si>
  <si>
    <t>A128138823V</t>
  </si>
  <si>
    <t>A128133279K</t>
  </si>
  <si>
    <t>A128145159R</t>
  </si>
  <si>
    <t>A128139615V</t>
  </si>
  <si>
    <t>A128134071T</t>
  </si>
  <si>
    <t>A128145951V</t>
  </si>
  <si>
    <t>New South Wales ;  Underutilisation rate (Extended) ;  &gt; Males ;</t>
  </si>
  <si>
    <t>New South Wales ;  Underutilisation rate (Extended) ;  &gt; Females ;</t>
  </si>
  <si>
    <t>Victoria ;  Underemployed (Extended) ;  Persons ;</t>
  </si>
  <si>
    <t>Victoria ;  Underemployed (Extended) ;  &gt; Males ;</t>
  </si>
  <si>
    <t>Victoria ;  Underemployed (Extended) ;  &gt; Females ;</t>
  </si>
  <si>
    <t>Victoria ;  Unemployed (Extended) ;  Persons ;</t>
  </si>
  <si>
    <t>Victoria ;  Unemployed (Extended) ;  &gt; Males ;</t>
  </si>
  <si>
    <t>Victoria ;  Unemployed (Extended) ;  &gt; Females ;</t>
  </si>
  <si>
    <t>Victoria ;  Underutilised (Extended) ;  Persons ;</t>
  </si>
  <si>
    <t>Victoria ;  Underutilised (Extended) ;  &gt; Males ;</t>
  </si>
  <si>
    <t>Victoria ;  Underutilised (Extended) ;  &gt; Females ;</t>
  </si>
  <si>
    <t>Victoria ;  Labour Force (Extended) ;  Persons ;</t>
  </si>
  <si>
    <t>Victoria ;  Labour Force (Extended) ;  &gt; Males ;</t>
  </si>
  <si>
    <t>Victoria ;  Labour Force (Extended) ;  &gt; Females ;</t>
  </si>
  <si>
    <t>Victoria ;  Underemployment rate (Extended) ;  Persons ;</t>
  </si>
  <si>
    <t>Victoria ;  Underemployment rate (Extended) ;  &gt; Males ;</t>
  </si>
  <si>
    <t>Victoria ;  Underemployment rate (Extended) ;  &gt; Females ;</t>
  </si>
  <si>
    <t>Victoria ;  Unemployment rate (Extended) ;  Persons ;</t>
  </si>
  <si>
    <t>Victoria ;  Unemployment rate (Extended) ;  &gt; Males ;</t>
  </si>
  <si>
    <t>Victoria ;  Unemployment rate (Extended) ;  &gt; Females ;</t>
  </si>
  <si>
    <t>Victoria ;  Underutilisation rate (Extended) ;  Persons ;</t>
  </si>
  <si>
    <t>Victoria ;  Underutilisation rate (Extended) ;  &gt; Males ;</t>
  </si>
  <si>
    <t>Victoria ;  Underutilisation rate (Extended) ;  &gt; Females ;</t>
  </si>
  <si>
    <t>Queensland ;  Underemployed (Extended) ;  Persons ;</t>
  </si>
  <si>
    <t>Queensland ;  Underemployed (Extended) ;  &gt; Males ;</t>
  </si>
  <si>
    <t>Queensland ;  Underemployed (Extended) ;  &gt; Females ;</t>
  </si>
  <si>
    <t>Queensland ;  Unemployed (Extended) ;  Persons ;</t>
  </si>
  <si>
    <t>Queensland ;  Unemployed (Extended) ;  &gt; Males ;</t>
  </si>
  <si>
    <t>Queensland ;  Unemployed (Extended) ;  &gt; Females ;</t>
  </si>
  <si>
    <t>Queensland ;  Underutilised (Extended) ;  Persons ;</t>
  </si>
  <si>
    <t>Queensland ;  Underutilised (Extended) ;  &gt; Males ;</t>
  </si>
  <si>
    <t>Queensland ;  Underutilised (Extended) ;  &gt; Females ;</t>
  </si>
  <si>
    <t>Queensland ;  Labour Force (Extended) ;  Persons ;</t>
  </si>
  <si>
    <t>Queensland ;  Labour Force (Extended) ;  &gt; Males ;</t>
  </si>
  <si>
    <t>Queensland ;  Labour Force (Extended) ;  &gt; Females ;</t>
  </si>
  <si>
    <t>Queensland ;  Underemployment rate (Extended) ;  Persons ;</t>
  </si>
  <si>
    <t>Queensland ;  Underemployment rate (Extended) ;  &gt; Males ;</t>
  </si>
  <si>
    <t>Queensland ;  Underemployment rate (Extended) ;  &gt; Females ;</t>
  </si>
  <si>
    <t>Queensland ;  Unemployment rate (Extended) ;  Persons ;</t>
  </si>
  <si>
    <t>Queensland ;  Unemployment rate (Extended) ;  &gt; Males ;</t>
  </si>
  <si>
    <t>Queensland ;  Unemployment rate (Extended) ;  &gt; Females ;</t>
  </si>
  <si>
    <t>Queensland ;  Underutilisation rate (Extended) ;  Persons ;</t>
  </si>
  <si>
    <t>Queensland ;  Underutilisation rate (Extended) ;  &gt; Males ;</t>
  </si>
  <si>
    <t>Queensland ;  Underutilisation rate (Extended) ;  &gt; Females ;</t>
  </si>
  <si>
    <t>South Australia ;  Underemployed (Extended) ;  Persons ;</t>
  </si>
  <si>
    <t>South Australia ;  Underemployed (Extended) ;  &gt; Males ;</t>
  </si>
  <si>
    <t>South Australia ;  Underemployed (Extended) ;  &gt; Females ;</t>
  </si>
  <si>
    <t>South Australia ;  Unemployed (Extended) ;  Persons ;</t>
  </si>
  <si>
    <t>South Australia ;  Unemployed (Extended) ;  &gt; Males ;</t>
  </si>
  <si>
    <t>South Australia ;  Unemployed (Extended) ;  &gt; Females ;</t>
  </si>
  <si>
    <t>South Australia ;  Underutilised (Extended) ;  Persons ;</t>
  </si>
  <si>
    <t>South Australia ;  Underutilised (Extended) ;  &gt; Males ;</t>
  </si>
  <si>
    <t>South Australia ;  Underutilised (Extended) ;  &gt; Females ;</t>
  </si>
  <si>
    <t>South Australia ;  Labour Force (Extended) ;  Persons ;</t>
  </si>
  <si>
    <t>South Australia ;  Labour Force (Extended) ;  &gt; Males ;</t>
  </si>
  <si>
    <t>South Australia ;  Labour Force (Extended) ;  &gt; Females ;</t>
  </si>
  <si>
    <t>South Australia ;  Underemployment rate (Extended) ;  Persons ;</t>
  </si>
  <si>
    <t>South Australia ;  Underemployment rate (Extended) ;  &gt; Males ;</t>
  </si>
  <si>
    <t>South Australia ;  Underemployment rate (Extended) ;  &gt; Females ;</t>
  </si>
  <si>
    <t>South Australia ;  Unemployment rate (Extended) ;  Persons ;</t>
  </si>
  <si>
    <t>South Australia ;  Unemployment rate (Extended) ;  &gt; Males ;</t>
  </si>
  <si>
    <t>South Australia ;  Unemployment rate (Extended) ;  &gt; Females ;</t>
  </si>
  <si>
    <t>South Australia ;  Underutilisation rate (Extended) ;  Persons ;</t>
  </si>
  <si>
    <t>South Australia ;  Underutilisation rate (Extended) ;  &gt; Males ;</t>
  </si>
  <si>
    <t>South Australia ;  Underutilisation rate (Extended) ;  &gt; Females ;</t>
  </si>
  <si>
    <t>Western Australia ;  Underemployed (Extended) ;  Persons ;</t>
  </si>
  <si>
    <t>Western Australia ;  Underemployed (Extended) ;  &gt; Males ;</t>
  </si>
  <si>
    <t>Western Australia ;  Underemployed (Extended) ;  &gt; Females ;</t>
  </si>
  <si>
    <t>Western Australia ;  Unemployed (Extended) ;  Persons ;</t>
  </si>
  <si>
    <t>Western Australia ;  Unemployed (Extended) ;  &gt; Males ;</t>
  </si>
  <si>
    <t>Western Australia ;  Unemployed (Extended) ;  &gt; Females ;</t>
  </si>
  <si>
    <t>Western Australia ;  Underutilised (Extended) ;  Persons ;</t>
  </si>
  <si>
    <t>Western Australia ;  Underutilised (Extended) ;  &gt; Males ;</t>
  </si>
  <si>
    <t>Western Australia ;  Underutilised (Extended) ;  &gt; Females ;</t>
  </si>
  <si>
    <t>Western Australia ;  Labour Force (Extended) ;  Persons ;</t>
  </si>
  <si>
    <t>Western Australia ;  Labour Force (Extended) ;  &gt; Males ;</t>
  </si>
  <si>
    <t>Western Australia ;  Labour Force (Extended) ;  &gt; Females ;</t>
  </si>
  <si>
    <t>Western Australia ;  Underemployment rate (Extended) ;  Persons ;</t>
  </si>
  <si>
    <t>Western Australia ;  Underemployment rate (Extended) ;  &gt; Males ;</t>
  </si>
  <si>
    <t>Western Australia ;  Underemployment rate (Extended) ;  &gt; Females ;</t>
  </si>
  <si>
    <t>Western Australia ;  Unemployment rate (Extended) ;  Persons ;</t>
  </si>
  <si>
    <t>Western Australia ;  Unemployment rate (Extended) ;  &gt; Males ;</t>
  </si>
  <si>
    <t>Western Australia ;  Unemployment rate (Extended) ;  &gt; Females ;</t>
  </si>
  <si>
    <t>Western Australia ;  Underutilisation rate (Extended) ;  Persons ;</t>
  </si>
  <si>
    <t>Western Australia ;  Underutilisation rate (Extended) ;  &gt; Males ;</t>
  </si>
  <si>
    <t>Western Australia ;  Underutilisation rate (Extended) ;  &gt; Females ;</t>
  </si>
  <si>
    <t>Tasmania ;  Underemployed (Extended) ;  Persons ;</t>
  </si>
  <si>
    <t>Tasmania ;  Underemployed (Extended) ;  &gt; Males ;</t>
  </si>
  <si>
    <t>Tasmania ;  Underemployed (Extended) ;  &gt; Females ;</t>
  </si>
  <si>
    <t>Tasmania ;  Unemployed (Extended) ;  Persons ;</t>
  </si>
  <si>
    <t>Tasmania ;  Unemployed (Extended) ;  &gt; Males ;</t>
  </si>
  <si>
    <t>Tasmania ;  Unemployed (Extended) ;  &gt; Females ;</t>
  </si>
  <si>
    <t>Tasmania ;  Underutilised (Extended) ;  Persons ;</t>
  </si>
  <si>
    <t>Tasmania ;  Underutilised (Extended) ;  &gt; Males ;</t>
  </si>
  <si>
    <t>Tasmania ;  Underutilised (Extended) ;  &gt; Females ;</t>
  </si>
  <si>
    <t>Tasmania ;  Labour Force (Extended) ;  Persons ;</t>
  </si>
  <si>
    <t>Tasmania ;  Labour Force (Extended) ;  &gt; Males ;</t>
  </si>
  <si>
    <t>Tasmania ;  Labour Force (Extended) ;  &gt; Females ;</t>
  </si>
  <si>
    <t>Tasmania ;  Underemployment rate (Extended) ;  Persons ;</t>
  </si>
  <si>
    <t>Tasmania ;  Underemployment rate (Extended) ;  &gt; Males ;</t>
  </si>
  <si>
    <t>Tasmania ;  Underemployment rate (Extended) ;  &gt; Females ;</t>
  </si>
  <si>
    <t>Tasmania ;  Unemployment rate (Extended) ;  Persons ;</t>
  </si>
  <si>
    <t>Tasmania ;  Unemployment rate (Extended) ;  &gt; Males ;</t>
  </si>
  <si>
    <t>Tasmania ;  Unemployment rate (Extended) ;  &gt; Females ;</t>
  </si>
  <si>
    <t>Tasmania ;  Underutilisation rate (Extended) ;  Persons ;</t>
  </si>
  <si>
    <t>Tasmania ;  Underutilisation rate (Extended) ;  &gt; Males ;</t>
  </si>
  <si>
    <t>Tasmania ;  Underutilisation rate (Extended) ;  &gt; Females ;</t>
  </si>
  <si>
    <t>Northern Territory ;  Underemployed (Extended) ;  Persons ;</t>
  </si>
  <si>
    <t>Northern Territory ;  Underemployed (Extended) ;  &gt; Males ;</t>
  </si>
  <si>
    <t>Northern Territory ;  Underemployed (Extended) ;  &gt; Females ;</t>
  </si>
  <si>
    <t>Northern Territory ;  Unemployed (Extended) ;  Persons ;</t>
  </si>
  <si>
    <t>Northern Territory ;  Unemployed (Extended) ;  &gt; Males ;</t>
  </si>
  <si>
    <t>Northern Territory ;  Unemployed (Extended) ;  &gt; Females ;</t>
  </si>
  <si>
    <t>Northern Territory ;  Underutilised (Extended) ;  Persons ;</t>
  </si>
  <si>
    <t>Northern Territory ;  Underutilised (Extended) ;  &gt; Males ;</t>
  </si>
  <si>
    <t>Northern Territory ;  Underutilised (Extended) ;  &gt; Females ;</t>
  </si>
  <si>
    <t>Northern Territory ;  Labour Force (Extended) ;  Persons ;</t>
  </si>
  <si>
    <t>Northern Territory ;  Labour Force (Extended) ;  &gt; Males ;</t>
  </si>
  <si>
    <t>Northern Territory ;  Labour Force (Extended) ;  &gt; Females ;</t>
  </si>
  <si>
    <t>Northern Territory ;  Underemployment rate (Extended) ;  Persons ;</t>
  </si>
  <si>
    <t>Northern Territory ;  Underemployment rate (Extended) ;  &gt; Males ;</t>
  </si>
  <si>
    <t>Northern Territory ;  Underemployment rate (Extended) ;  &gt; Females ;</t>
  </si>
  <si>
    <t>Northern Territory ;  Unemployment rate (Extended) ;  Persons ;</t>
  </si>
  <si>
    <t>Northern Territory ;  Unemployment rate (Extended) ;  &gt; Males ;</t>
  </si>
  <si>
    <t>Northern Territory ;  Unemployment rate (Extended) ;  &gt; Females ;</t>
  </si>
  <si>
    <t>Northern Territory ;  Underutilisation rate (Extended) ;  Persons ;</t>
  </si>
  <si>
    <t>Northern Territory ;  Underutilisation rate (Extended) ;  &gt; Males ;</t>
  </si>
  <si>
    <t>Northern Territory ;  Underutilisation rate (Extended) ;  &gt; Females ;</t>
  </si>
  <si>
    <t>Australian Capital Territory ;  Underemployed (Extended) ;  Persons ;</t>
  </si>
  <si>
    <t>Australian Capital Territory ;  Underemployed (Extended) ;  &gt; Males ;</t>
  </si>
  <si>
    <t>Australian Capital Territory ;  Underemployed (Extended) ;  &gt; Females ;</t>
  </si>
  <si>
    <t>Australian Capital Territory ;  Unemployed (Extended) ;  Persons ;</t>
  </si>
  <si>
    <t>Australian Capital Territory ;  Unemployed (Extended) ;  &gt; Males ;</t>
  </si>
  <si>
    <t>Australian Capital Territory ;  Unemployed (Extended) ;  &gt; Females ;</t>
  </si>
  <si>
    <t>Australian Capital Territory ;  Underutilised (Extended) ;  Persons ;</t>
  </si>
  <si>
    <t>Australian Capital Territory ;  Underutilised (Extended) ;  &gt; Males ;</t>
  </si>
  <si>
    <t>Australian Capital Territory ;  Underutilised (Extended) ;  &gt; Females ;</t>
  </si>
  <si>
    <t>Australian Capital Territory ;  Labour Force (Extended) ;  Persons ;</t>
  </si>
  <si>
    <t>Australian Capital Territory ;  Labour Force (Extended) ;  &gt; Males ;</t>
  </si>
  <si>
    <t>Australian Capital Territory ;  Labour Force (Extended) ;  &gt; Females ;</t>
  </si>
  <si>
    <t>Australian Capital Territory ;  Underemployment rate (Extended) ;  Persons ;</t>
  </si>
  <si>
    <t>Australian Capital Territory ;  Underemployment rate (Extended) ;  &gt; Males ;</t>
  </si>
  <si>
    <t>Australian Capital Territory ;  Underemployment rate (Extended) ;  &gt; Females ;</t>
  </si>
  <si>
    <t>Australian Capital Territory ;  Unemployment rate (Extended) ;  Persons ;</t>
  </si>
  <si>
    <t>Australian Capital Territory ;  Unemployment rate (Extended) ;  &gt; Males ;</t>
  </si>
  <si>
    <t>Australian Capital Territory ;  Unemployment rate (Extended) ;  &gt; Females ;</t>
  </si>
  <si>
    <t>Australian Capital Territory ;  Underutilisation rate (Extended) ;  Persons ;</t>
  </si>
  <si>
    <t>Australian Capital Territory ;  Underutilisation rate (Extended) ;  &gt; Males ;</t>
  </si>
  <si>
    <t>Australian Capital Territory ;  Underutilisation rate (Extended) ;  &gt; Females ;</t>
  </si>
  <si>
    <t>A128140407X</t>
  </si>
  <si>
    <t>A128134863R</t>
  </si>
  <si>
    <t>A128146390X</t>
  </si>
  <si>
    <t>A128140846A</t>
  </si>
  <si>
    <t>A128135302J</t>
  </si>
  <si>
    <t>A128143222J</t>
  </si>
  <si>
    <t>A128137678T</t>
  </si>
  <si>
    <t>A128132134C</t>
  </si>
  <si>
    <t>A128147182X</t>
  </si>
  <si>
    <t>A128141638A</t>
  </si>
  <si>
    <t>A128136094V</t>
  </si>
  <si>
    <t>A128147974W</t>
  </si>
  <si>
    <t>A128142430J</t>
  </si>
  <si>
    <t>A128136886T</t>
  </si>
  <si>
    <t>A128144015K</t>
  </si>
  <si>
    <t>A128138471A</t>
  </si>
  <si>
    <t>A128132927C</t>
  </si>
  <si>
    <t>A128144807J</t>
  </si>
  <si>
    <t>A128139263A</t>
  </si>
  <si>
    <t>A128133719C</t>
  </si>
  <si>
    <t>A128145599V</t>
  </si>
  <si>
    <t>A128140055F</t>
  </si>
  <si>
    <t>A128134511K</t>
  </si>
  <si>
    <t>A128146830T</t>
  </si>
  <si>
    <t>A128141286J</t>
  </si>
  <si>
    <t>A128135742L</t>
  </si>
  <si>
    <t>A128143662L</t>
  </si>
  <si>
    <t>A128138118L</t>
  </si>
  <si>
    <t>A128132574J</t>
  </si>
  <si>
    <t>A128147622T</t>
  </si>
  <si>
    <t>A128142078J</t>
  </si>
  <si>
    <t>A128136534L</t>
  </si>
  <si>
    <t>A128148414T</t>
  </si>
  <si>
    <t>A128142870L</t>
  </si>
  <si>
    <t>A128137326L</t>
  </si>
  <si>
    <t>A128144455R</t>
  </si>
  <si>
    <t>A128138911V</t>
  </si>
  <si>
    <t>A128133367K</t>
  </si>
  <si>
    <t>A128145247R</t>
  </si>
  <si>
    <t>A128139703V</t>
  </si>
  <si>
    <t>A128134159K</t>
  </si>
  <si>
    <t>A128146039R</t>
  </si>
  <si>
    <t>A128140495K</t>
  </si>
  <si>
    <t>A128134951R</t>
  </si>
  <si>
    <t>A128146918K</t>
  </si>
  <si>
    <t>A128141374J</t>
  </si>
  <si>
    <t>A128135830L</t>
  </si>
  <si>
    <t>A128143750L</t>
  </si>
  <si>
    <t>A128138206L</t>
  </si>
  <si>
    <t>A128132662J</t>
  </si>
  <si>
    <t>A128147710T</t>
  </si>
  <si>
    <t>A128142166J</t>
  </si>
  <si>
    <t>A128136622L</t>
  </si>
  <si>
    <t>A128148502T</t>
  </si>
  <si>
    <t>A128142958F</t>
  </si>
  <si>
    <t>A128137414L</t>
  </si>
  <si>
    <t>A128144543R</t>
  </si>
  <si>
    <t>A128138999X</t>
  </si>
  <si>
    <t>A128133455K</t>
  </si>
  <si>
    <t>A128145335R</t>
  </si>
  <si>
    <t>A128139791F</t>
  </si>
  <si>
    <t>A128134247K</t>
  </si>
  <si>
    <t>A128146127R</t>
  </si>
  <si>
    <t>A128140583K</t>
  </si>
  <si>
    <t>A128135039K</t>
  </si>
  <si>
    <t>A128146478T</t>
  </si>
  <si>
    <t>A128140934A</t>
  </si>
  <si>
    <t>A128135390V</t>
  </si>
  <si>
    <t>A128143310J</t>
  </si>
  <si>
    <t>A128137766T</t>
  </si>
  <si>
    <t>A128132222C</t>
  </si>
  <si>
    <t>A128147270X</t>
  </si>
  <si>
    <t>A128141726A</t>
  </si>
  <si>
    <t>A128136182V</t>
  </si>
  <si>
    <t>A128148062X</t>
  </si>
  <si>
    <t>A128142518A</t>
  </si>
  <si>
    <t>A128136974T</t>
  </si>
  <si>
    <t>A128144103K</t>
  </si>
  <si>
    <t>A128138559V</t>
  </si>
  <si>
    <t>A128133015F</t>
  </si>
  <si>
    <t>A128144895V</t>
  </si>
  <si>
    <t>A128139351A</t>
  </si>
  <si>
    <t>A128133807C</t>
  </si>
  <si>
    <t>A128145687V</t>
  </si>
  <si>
    <t>A128140143F</t>
  </si>
  <si>
    <t>A128134599R</t>
  </si>
  <si>
    <t>A128146566T</t>
  </si>
  <si>
    <t>A128141022C</t>
  </si>
  <si>
    <t>A128135478L</t>
  </si>
  <si>
    <t>A128143398L</t>
  </si>
  <si>
    <t>A128137854T</t>
  </si>
  <si>
    <t>A128132310C</t>
  </si>
  <si>
    <t>A128147358T</t>
  </si>
  <si>
    <t>A128141814A</t>
  </si>
  <si>
    <t>A128136270V</t>
  </si>
  <si>
    <t>A128148150X</t>
  </si>
  <si>
    <t>A128142606A</t>
  </si>
  <si>
    <t>A128137062V</t>
  </si>
  <si>
    <t>A128144191W</t>
  </si>
  <si>
    <t>A128138647V</t>
  </si>
  <si>
    <t>A128133103F</t>
  </si>
  <si>
    <t>A128144983V</t>
  </si>
  <si>
    <t>A128139439V</t>
  </si>
  <si>
    <t>A128133895R</t>
  </si>
  <si>
    <t>A128145775V</t>
  </si>
  <si>
    <t>A128140231F</t>
  </si>
  <si>
    <t>A128134687R</t>
  </si>
  <si>
    <t>A128146654T</t>
  </si>
  <si>
    <t>A128141110C</t>
  </si>
  <si>
    <t>A128135566L</t>
  </si>
  <si>
    <t>A128143486L</t>
  </si>
  <si>
    <t>A128137942T</t>
  </si>
  <si>
    <t>A128132398J</t>
  </si>
  <si>
    <t>A128147446T</t>
  </si>
  <si>
    <t>A128141902A</t>
  </si>
  <si>
    <t>A128136358L</t>
  </si>
  <si>
    <t>A128148238T</t>
  </si>
  <si>
    <t>A128142694L</t>
  </si>
  <si>
    <t>A128137150V</t>
  </si>
  <si>
    <t>A128144279R</t>
  </si>
  <si>
    <t>A128138735V</t>
  </si>
  <si>
    <t>A128133191T</t>
  </si>
  <si>
    <t>A128145071W</t>
  </si>
  <si>
    <t>A128139527V</t>
  </si>
  <si>
    <t>A128133983R</t>
  </si>
  <si>
    <t>A128145863V</t>
  </si>
  <si>
    <t>A128140319X</t>
  </si>
  <si>
    <t>A128134775R</t>
  </si>
  <si>
    <t>A128146302L</t>
  </si>
  <si>
    <t>A128140758A</t>
  </si>
  <si>
    <t>A128135214J</t>
  </si>
  <si>
    <t>A128143134J</t>
  </si>
  <si>
    <t>A128137590X</t>
  </si>
  <si>
    <t>A128132046C</t>
  </si>
  <si>
    <t>A128147094X</t>
  </si>
  <si>
    <t>A128141550J</t>
  </si>
  <si>
    <t>A128136006J</t>
  </si>
  <si>
    <t>A128147886W</t>
  </si>
  <si>
    <t>A128142342J</t>
  </si>
  <si>
    <t>A128136798T</t>
  </si>
  <si>
    <t>A128143927J</t>
  </si>
  <si>
    <t>A128138383A</t>
  </si>
  <si>
    <t>A128132839C</t>
  </si>
  <si>
    <t>A128144719J</t>
  </si>
  <si>
    <t>A128139175A</t>
  </si>
  <si>
    <t>A128133631K</t>
  </si>
  <si>
    <t>A128145511R</t>
  </si>
  <si>
    <t>A128139967X</t>
  </si>
  <si>
    <t>A128134423K</t>
  </si>
  <si>
    <t>Time Series Workbook</t>
  </si>
  <si>
    <t>6229.0 Underemployed workers</t>
  </si>
  <si>
    <t>Table 2. Extended measures of underutilisation</t>
  </si>
  <si>
    <t>Enquiries</t>
  </si>
  <si>
    <t>Data Item Description</t>
  </si>
  <si>
    <t>No. Obs.</t>
  </si>
  <si>
    <t>Freq.</t>
  </si>
  <si>
    <t>© Commonwealth of Australia  2022</t>
  </si>
  <si>
    <t>Annual</t>
  </si>
  <si>
    <t>Released at 11:30 am (Canberra time) Fri 29 Apr 2022</t>
  </si>
  <si>
    <t>Contents</t>
  </si>
  <si>
    <t>Tables</t>
  </si>
  <si>
    <t>Table 2.1 - Extended measures of underutilisation by age, February 2021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</si>
  <si>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</si>
  <si>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</si>
  <si>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</si>
  <si>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Underemployed workers, February 2021</t>
  </si>
  <si>
    <t>Summary</t>
  </si>
  <si>
    <t>Methodology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</si>
  <si>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</si>
  <si>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</si>
  <si>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Select an age group:</t>
  </si>
  <si>
    <t>15 years and over</t>
  </si>
  <si>
    <t>Time Series IDs</t>
  </si>
  <si>
    <t>Persons</t>
  </si>
  <si>
    <t>Males</t>
  </si>
  <si>
    <t>Females</t>
  </si>
  <si>
    <t>'000</t>
  </si>
  <si>
    <t>Extended measures of underutilisation</t>
  </si>
  <si>
    <t>Underemployed (Extended)</t>
  </si>
  <si>
    <t>Unemployed (Extended)</t>
  </si>
  <si>
    <t>Underutilised (Extended)</t>
  </si>
  <si>
    <t>Labour Force (Extended)</t>
  </si>
  <si>
    <t>Underemployment rate (Extended)</t>
  </si>
  <si>
    <t>%</t>
  </si>
  <si>
    <t>Unemployment rate (Extended)</t>
  </si>
  <si>
    <t>Underutilisation rate (Extended)</t>
  </si>
  <si>
    <t>15 to 64 years</t>
  </si>
  <si>
    <t>15 to 24 years</t>
  </si>
  <si>
    <t>15 to 19 years</t>
  </si>
  <si>
    <t>20 to 24 years</t>
  </si>
  <si>
    <t>25 to 34 years</t>
  </si>
  <si>
    <t>35 to 44 years</t>
  </si>
  <si>
    <t>45 to 54 years</t>
  </si>
  <si>
    <t>55 years and over</t>
  </si>
  <si>
    <t>55 to 64 years</t>
  </si>
  <si>
    <t>65 years and over</t>
  </si>
  <si>
    <t>Select a state or territory: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</si>
  <si>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</si>
  <si>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</si>
  <si>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</si>
  <si>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</si>
  <si>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</si>
  <si>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</si>
  <si>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</si>
  <si>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</si>
  <si>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</si>
  <si>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Aus</t>
  </si>
  <si>
    <t>NSW</t>
  </si>
  <si>
    <t>Vic</t>
  </si>
  <si>
    <t>Qld</t>
  </si>
  <si>
    <t>SA</t>
  </si>
  <si>
    <t>WA</t>
  </si>
  <si>
    <t>Tas</t>
  </si>
  <si>
    <t>NT</t>
  </si>
  <si>
    <t>ACT</t>
  </si>
  <si>
    <t>Table 2.2 - Extended measures of underutilisation by state and territory, February 2021</t>
  </si>
  <si>
    <t>E N Q U I R I E 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</si>
</sst>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mmm\-yyyy"/>
    <numFmt numFmtId="166" formatCode="0.0;\-0.0;0.0;@"/>
    <numFmt numFmtId="167" formatCode="#,##0.0"/>
    <numFmt numFmtId="168" formatCode="_-* #,##0.0_-;\-* #,##0.0_-;_-* &quot;-&quot;??_-;_-@_-"/>
  </numFmts>
  <fonts count="37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sz val="8"/>
      <color rgb="FF0000FF"/>
      <name val="Arial"/>
      <family val="2"/>
    </font>
    <font>
      <sz val="10"/>
      <color theme="1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u/>
      <sz val="8"/>
      <color theme="10"/>
      <name val="Arial"/>
      <family val="2"/>
    </font>
    <font>
      <b/>
      <sz val="10"/>
      <name val="Tahoma"/>
      <family val="2"/>
    </font>
    <font>
      <sz val="8"/>
      <color rgb="FFFF0000"/>
      <name val="Arial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3">
    <xf numFmtId="0" fontId="0" fillId="0" borderId="0"/>
    <xf numFmtId="0" fontId="7" fillId="0" borderId="0" applyNumberFormat="0" applyFill="0" applyBorder="0" applyAlignment="0" applyProtection="0"/>
    <xf numFmtId="0" fontId="11" fillId="0" borderId="0"/>
    <xf numFmtId="0" fontId="13" fillId="0" borderId="0"/>
    <xf numFmtId="0" fontId="14" fillId="0" borderId="0"/>
    <xf numFmtId="0" fontId="17" fillId="0" borderId="0"/>
    <xf numFmtId="0" fontId="25" fillId="0" borderId="0">
      <alignment horizontal="left"/>
    </xf>
    <xf numFmtId="0" fontId="13" fillId="0" borderId="0"/>
    <xf numFmtId="0" fontId="28" fillId="0" borderId="0">
      <alignment horizontal="center"/>
    </xf>
    <xf numFmtId="0" fontId="28" fillId="0" borderId="0">
      <alignment horizontal="center" vertical="center" wrapText="1"/>
    </xf>
    <xf numFmtId="0" fontId="11" fillId="0" borderId="0">
      <alignment horizontal="left" vertical="center" wrapText="1"/>
    </xf>
    <xf numFmtId="0" fontId="9" fillId="0" borderId="0"/>
    <xf numFmtId="164" fontId="9" fillId="0" borderId="0" applyFont="0" applyFill="0" applyBorder="0" applyAlignment="0" applyProtection="0"/>
  </cellStyleXfs>
  <cellXfs count="75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 applyAlignment="1"/>
    <xf numFmtId="165" fontId="2" fillId="0" borderId="0" xfId="0" applyNumberFormat="1" applyFont="1" applyAlignment="1"/>
    <xf numFmtId="165" fontId="1" fillId="0" borderId="0" xfId="0" applyNumberFormat="1" applyFont="1" applyAlignme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6" fontId="1" fillId="0" borderId="0" xfId="0" applyNumberFormat="1" applyFont="1" applyAlignment="1"/>
    <xf numFmtId="165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8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" fillId="0" borderId="0" xfId="0" applyFont="1" applyAlignment="1">
      <alignment horizontal="left"/>
    </xf>
    <xf numFmtId="0" fontId="12" fillId="0" borderId="0" xfId="2" applyFont="1" applyAlignment="1">
      <alignment horizontal="left" vertical="center"/>
    </xf>
    <xf numFmtId="0" fontId="13" fillId="0" borderId="0" xfId="3"/>
    <xf numFmtId="0" fontId="14" fillId="0" borderId="0" xfId="4"/>
    <xf numFmtId="0" fontId="15" fillId="0" borderId="0" xfId="4" applyFont="1" applyAlignment="1">
      <alignment horizontal="left"/>
    </xf>
    <xf numFmtId="0" fontId="16" fillId="0" borderId="0" xfId="4" applyFont="1" applyAlignment="1">
      <alignment horizontal="left"/>
    </xf>
    <xf numFmtId="0" fontId="18" fillId="0" borderId="0" xfId="5" applyFont="1" applyAlignment="1">
      <alignment horizontal="center"/>
    </xf>
    <xf numFmtId="0" fontId="19" fillId="0" borderId="0" xfId="4" applyFont="1" applyAlignment="1">
      <alignment horizontal="left"/>
    </xf>
    <xf numFmtId="0" fontId="22" fillId="0" borderId="0" xfId="4" applyFont="1" applyAlignment="1">
      <alignment horizontal="left"/>
    </xf>
    <xf numFmtId="0" fontId="23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49" fontId="24" fillId="3" borderId="0" xfId="0" applyNumberFormat="1" applyFont="1" applyFill="1" applyAlignment="1">
      <alignment horizontal="left" indent="11"/>
    </xf>
    <xf numFmtId="0" fontId="12" fillId="3" borderId="0" xfId="2" applyFont="1" applyFill="1" applyAlignment="1">
      <alignment horizontal="left" vertical="center" indent="11"/>
    </xf>
    <xf numFmtId="1" fontId="27" fillId="3" borderId="1" xfId="6" applyNumberFormat="1" applyFont="1" applyFill="1" applyBorder="1" applyAlignment="1">
      <alignment horizontal="center" vertical="center" wrapText="1"/>
    </xf>
    <xf numFmtId="0" fontId="26" fillId="3" borderId="1" xfId="7" applyFont="1" applyFill="1" applyBorder="1" applyAlignment="1">
      <alignment vertical="center"/>
    </xf>
    <xf numFmtId="0" fontId="28" fillId="0" borderId="0" xfId="8">
      <alignment horizontal="center"/>
    </xf>
    <xf numFmtId="17" fontId="29" fillId="0" borderId="0" xfId="9" quotePrefix="1" applyNumberFormat="1" applyFont="1" applyAlignment="1">
      <alignment horizontal="right" wrapText="1"/>
    </xf>
    <xf numFmtId="17" fontId="29" fillId="0" borderId="0" xfId="9" quotePrefix="1" applyNumberFormat="1" applyFont="1" applyAlignment="1">
      <alignment wrapText="1"/>
    </xf>
    <xf numFmtId="0" fontId="11" fillId="0" borderId="0" xfId="3" applyFont="1" applyAlignment="1">
      <alignment horizontal="right"/>
    </xf>
    <xf numFmtId="167" fontId="29" fillId="0" borderId="0" xfId="10" applyNumberFormat="1" applyFont="1" applyAlignment="1">
      <alignment horizontal="left" vertical="center"/>
    </xf>
    <xf numFmtId="0" fontId="29" fillId="0" borderId="0" xfId="7" applyFont="1"/>
    <xf numFmtId="1" fontId="31" fillId="0" borderId="0" xfId="4" quotePrefix="1" applyNumberFormat="1" applyFont="1" applyAlignment="1">
      <alignment horizontal="center"/>
    </xf>
    <xf numFmtId="0" fontId="11" fillId="0" borderId="0" xfId="7" applyFont="1"/>
    <xf numFmtId="0" fontId="11" fillId="0" borderId="0" xfId="8" quotePrefix="1" applyFont="1">
      <alignment horizontal="center"/>
    </xf>
    <xf numFmtId="167" fontId="19" fillId="0" borderId="0" xfId="7" applyNumberFormat="1" applyFont="1" applyAlignment="1">
      <alignment horizontal="right"/>
    </xf>
    <xf numFmtId="0" fontId="11" fillId="0" borderId="0" xfId="11" applyFont="1" applyAlignment="1">
      <alignment horizontal="center"/>
    </xf>
    <xf numFmtId="0" fontId="12" fillId="0" borderId="0" xfId="7" applyFont="1"/>
    <xf numFmtId="0" fontId="11" fillId="0" borderId="0" xfId="11" applyFont="1" applyAlignment="1">
      <alignment horizontal="left" indent="1"/>
    </xf>
    <xf numFmtId="0" fontId="11" fillId="0" borderId="0" xfId="11" applyFont="1" applyAlignment="1">
      <alignment horizontal="left" indent="2"/>
    </xf>
    <xf numFmtId="0" fontId="32" fillId="0" borderId="0" xfId="1" applyFont="1" applyAlignment="1">
      <alignment horizontal="left"/>
    </xf>
    <xf numFmtId="0" fontId="33" fillId="0" borderId="0" xfId="7" applyFont="1"/>
    <xf numFmtId="0" fontId="13" fillId="0" borderId="0" xfId="7"/>
    <xf numFmtId="0" fontId="10" fillId="0" borderId="0" xfId="0" applyFont="1"/>
    <xf numFmtId="3" fontId="34" fillId="0" borderId="0" xfId="7" applyNumberFormat="1" applyFont="1" applyAlignment="1">
      <alignment horizontal="right"/>
    </xf>
    <xf numFmtId="167" fontId="34" fillId="0" borderId="0" xfId="7" applyNumberFormat="1" applyFont="1" applyAlignment="1">
      <alignment horizontal="right"/>
    </xf>
    <xf numFmtId="0" fontId="35" fillId="0" borderId="0" xfId="7" applyFont="1"/>
    <xf numFmtId="0" fontId="36" fillId="0" borderId="0" xfId="7" applyFont="1"/>
    <xf numFmtId="0" fontId="16" fillId="0" borderId="0" xfId="4" quotePrefix="1" applyFont="1" applyAlignment="1">
      <alignment horizontal="right"/>
    </xf>
    <xf numFmtId="0" fontId="1" fillId="0" borderId="0" xfId="12" applyNumberFormat="1" applyFont="1" applyAlignment="1">
      <alignment horizontal="right"/>
    </xf>
    <xf numFmtId="168" fontId="1" fillId="0" borderId="0" xfId="12" applyNumberFormat="1" applyFont="1" applyAlignment="1">
      <alignment horizontal="righ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0" fillId="0" borderId="2" xfId="4" applyFont="1" applyBorder="1" applyAlignment="1">
      <alignment horizontal="left"/>
    </xf>
    <xf numFmtId="0" fontId="15" fillId="0" borderId="0" xfId="4" applyFont="1" applyAlignment="1">
      <alignment horizontal="left"/>
    </xf>
    <xf numFmtId="0" fontId="18" fillId="0" borderId="0" xfId="5" applyFont="1"/>
    <xf numFmtId="17" fontId="29" fillId="0" borderId="6" xfId="9" quotePrefix="1" applyNumberFormat="1" applyFont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6" fillId="3" borderId="1" xfId="6" applyFont="1" applyFill="1" applyBorder="1" applyAlignment="1">
      <alignment horizontal="left" vertical="center" indent="13"/>
    </xf>
    <xf numFmtId="0" fontId="30" fillId="4" borderId="3" xfId="7" applyFont="1" applyFill="1" applyBorder="1" applyAlignment="1">
      <alignment horizontal="center"/>
    </xf>
    <xf numFmtId="0" fontId="30" fillId="4" borderId="4" xfId="7" applyFont="1" applyFill="1" applyBorder="1" applyAlignment="1">
      <alignment horizontal="center"/>
    </xf>
    <xf numFmtId="17" fontId="30" fillId="4" borderId="5" xfId="9" quotePrefix="1" applyNumberFormat="1" applyFont="1" applyFill="1" applyBorder="1" applyAlignment="1">
      <alignment horizontal="center" wrapText="1"/>
    </xf>
    <xf numFmtId="17" fontId="29" fillId="4" borderId="5" xfId="9" quotePrefix="1" applyNumberFormat="1" applyFont="1" applyFill="1" applyBorder="1" applyAlignment="1">
      <alignment horizontal="center" wrapText="1"/>
    </xf>
  </cellXfs>
  <cellStyles count="13">
    <cellStyle name="Comma 2" xfId="12" xr:uid="{43E7581F-56BB-441C-9781-2EACD6919B7B}"/>
    <cellStyle name="Hyperlink" xfId="1" builtinId="8"/>
    <cellStyle name="Hyperlink 2" xfId="5" xr:uid="{7A126328-0DF5-4829-8DA8-AE22B0D9A76E}"/>
    <cellStyle name="Normal" xfId="0" builtinId="0"/>
    <cellStyle name="Normal 10" xfId="3" xr:uid="{43878963-84A4-414D-A781-36D21CDCF09E}"/>
    <cellStyle name="Normal 2" xfId="7" xr:uid="{FD5E6E4F-1A46-4433-B359-E8C3E3B92728}"/>
    <cellStyle name="Normal 2 2 2" xfId="11" xr:uid="{4220E4C3-388E-462E-BCA7-841885DB7EED}"/>
    <cellStyle name="Normal 2 4" xfId="4" xr:uid="{C48D2AD3-3787-4900-A980-EB129D561DCA}"/>
    <cellStyle name="Normal 3 5 4" xfId="2" xr:uid="{86287DF7-58AF-4659-8CCF-66C98C629153}"/>
    <cellStyle name="Style1" xfId="6" xr:uid="{F9328C95-2476-492A-B64C-BEB75110E6FC}"/>
    <cellStyle name="Style4" xfId="8" xr:uid="{4246D435-907D-4F56-8B19-52DEAC0B8140}"/>
    <cellStyle name="Style5" xfId="9" xr:uid="{34542FDA-E0C1-483E-AD13-5E2EA7E2D88E}"/>
    <cellStyle name="Style9" xfId="10" xr:uid="{13289A7A-1229-401A-8F0A-9E8D6964979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5EF9B94-2AF2-4A67-8A23-8C907502C41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01069BB-5D22-4CD8-8FED-2D6820AF382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4731E71-4A5C-4575-A2AC-55D02857938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participation-job-search-and-mobility-australia-methodology/feb-2021" TargetMode="External"/><Relationship Id="rId3" Type="http://schemas.openxmlformats.org/officeDocument/2006/relationships/hyperlink" Target="mailto:labour.statistics@abs.gov.au" TargetMode="External"/><Relationship Id="rId7" Type="http://schemas.openxmlformats.org/officeDocument/2006/relationships/hyperlink" Target="https://www.abs.gov.au/statistics/labour/employment-and-unemployment/underemployed-workers/latest-release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mf/6333.0" TargetMode="External"/><Relationship Id="rId5" Type="http://schemas.openxmlformats.org/officeDocument/2006/relationships/hyperlink" Target="http://www.abs.gov.au/ausstats/abs@.nsf/exnote/6333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bout/contact-us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FFDCAE-C6C7-4BFE-9045-9984CA352CBF}">
  <dimension ref="A1:E26"/>
  <sheetViews>
    <sheetView showGridLines="0" tabSelected="1" workbookViewId="0">
      <pane ySplit="7" topLeftCell="A8" activePane="bottomLeft" state="frozen"/>
      <selection activeCell="B6" sqref="B6:E6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21"/>
      <c r="B1" s="21"/>
      <c r="C1" s="21"/>
      <c r="D1" s="21"/>
      <c r="E1" s="21"/>
    </row>
    <row r="2" spans="1:5">
      <c r="A2" s="21"/>
      <c r="B2" s="13" t="s">
        <v>812</v>
      </c>
      <c r="C2" s="12"/>
      <c r="D2" s="12"/>
      <c r="E2" s="12"/>
    </row>
    <row r="3" spans="1:5" ht="12" customHeight="1">
      <c r="A3" s="21"/>
      <c r="B3" s="12"/>
      <c r="C3" s="12"/>
      <c r="D3" s="12"/>
      <c r="E3" s="12"/>
    </row>
    <row r="4" spans="1:5">
      <c r="A4" s="21"/>
      <c r="B4" s="12"/>
      <c r="C4" s="12"/>
      <c r="D4" s="12"/>
      <c r="E4" s="12"/>
    </row>
    <row r="5" spans="1:5" ht="15.75">
      <c r="A5" s="21"/>
      <c r="B5" s="14" t="s">
        <v>813</v>
      </c>
      <c r="C5" s="21"/>
      <c r="D5" s="21"/>
      <c r="E5" s="21"/>
    </row>
    <row r="6" spans="1:5" ht="15.75" customHeight="1">
      <c r="A6" s="21"/>
      <c r="B6" s="64" t="s">
        <v>814</v>
      </c>
      <c r="C6" s="64"/>
      <c r="D6" s="64"/>
      <c r="E6" s="64"/>
    </row>
    <row r="7" spans="1:5" ht="15.75" customHeight="1">
      <c r="A7" s="21"/>
      <c r="B7" s="22" t="s">
        <v>821</v>
      </c>
      <c r="C7" s="21"/>
      <c r="D7" s="21"/>
      <c r="E7" s="21"/>
    </row>
    <row r="8" spans="1:5">
      <c r="A8" s="23"/>
      <c r="B8" s="23"/>
      <c r="C8" s="23"/>
      <c r="D8" s="21"/>
      <c r="E8" s="21"/>
    </row>
    <row r="9" spans="1:5" ht="15.75">
      <c r="A9" s="24"/>
      <c r="B9" s="25" t="s">
        <v>822</v>
      </c>
      <c r="C9" s="24"/>
      <c r="D9" s="21"/>
      <c r="E9" s="21"/>
    </row>
    <row r="10" spans="1:5">
      <c r="A10" s="24"/>
      <c r="B10" s="26" t="s">
        <v>823</v>
      </c>
      <c r="C10" s="24"/>
      <c r="D10" s="21"/>
      <c r="E10" s="21"/>
    </row>
    <row r="11" spans="1:5">
      <c r="A11" s="24"/>
      <c r="B11" s="27">
        <v>2.1</v>
      </c>
      <c r="C11" s="28" t="s">
        <v>824</v>
      </c>
      <c r="D11" s="21"/>
      <c r="E11" s="21"/>
    </row>
    <row r="12" spans="1:5">
      <c r="A12" s="24"/>
      <c r="B12" s="27">
        <v>2.2000000000000002</v>
      </c>
      <c r="C12" s="28" t="s">
        <v>878</v>
      </c>
      <c r="D12" s="21"/>
      <c r="E12" s="21"/>
    </row>
    <row r="13" spans="1:5">
      <c r="A13" s="24"/>
      <c r="B13" s="27" t="s">
        <v>825</v>
      </c>
      <c r="C13" s="28" t="s">
        <v>826</v>
      </c>
      <c r="D13" s="21"/>
      <c r="E13" s="21"/>
    </row>
    <row r="14" spans="1:5">
      <c r="A14" s="23"/>
      <c r="B14" s="23"/>
      <c r="C14" s="23"/>
      <c r="D14" s="21"/>
      <c r="E14" s="21"/>
    </row>
    <row r="15" spans="1:5" ht="15.75">
      <c r="A15" s="24"/>
      <c r="B15" s="65"/>
      <c r="C15" s="65"/>
      <c r="D15" s="21"/>
      <c r="E15" s="21"/>
    </row>
    <row r="16" spans="1:5" ht="15.75">
      <c r="A16" s="24"/>
      <c r="B16" s="66" t="s">
        <v>827</v>
      </c>
      <c r="C16" s="66"/>
      <c r="D16" s="21"/>
      <c r="E16" s="21"/>
    </row>
    <row r="17" spans="1:5">
      <c r="A17" s="23"/>
      <c r="B17" s="23"/>
      <c r="C17" s="23"/>
      <c r="D17" s="21"/>
      <c r="E17" s="21"/>
    </row>
    <row r="18" spans="1:5">
      <c r="A18" s="24"/>
      <c r="B18" s="29" t="s">
        <v>828</v>
      </c>
      <c r="C18" s="24"/>
      <c r="D18" s="21"/>
      <c r="E18" s="21"/>
    </row>
    <row r="19" spans="1:5">
      <c r="A19" s="24"/>
      <c r="B19" s="67" t="s">
        <v>829</v>
      </c>
      <c r="C19" s="67"/>
      <c r="D19" s="21"/>
      <c r="E19" s="21"/>
    </row>
    <row r="20" spans="1:5">
      <c r="A20" s="24"/>
      <c r="B20" s="67" t="s">
        <v>830</v>
      </c>
      <c r="C20" s="67"/>
      <c r="D20" s="21"/>
      <c r="E20" s="21"/>
    </row>
    <row r="21" spans="1:5">
      <c r="A21" s="23"/>
      <c r="B21" s="23"/>
      <c r="C21" s="23"/>
      <c r="D21" s="21"/>
      <c r="E21" s="21"/>
    </row>
    <row r="22" spans="1:5">
      <c r="A22" s="23"/>
      <c r="B22" s="15" t="s">
        <v>879</v>
      </c>
      <c r="C22" s="21"/>
      <c r="D22" s="21"/>
      <c r="E22" s="21"/>
    </row>
    <row r="23" spans="1:5">
      <c r="A23" s="23"/>
      <c r="B23" s="63" t="s">
        <v>831</v>
      </c>
      <c r="C23" s="63"/>
      <c r="D23" s="63"/>
      <c r="E23" s="63"/>
    </row>
    <row r="24" spans="1:5">
      <c r="A24" s="23"/>
      <c r="B24" s="63" t="s">
        <v>832</v>
      </c>
      <c r="C24" s="63"/>
      <c r="D24" s="63"/>
      <c r="E24" s="63"/>
    </row>
    <row r="25" spans="1:5">
      <c r="A25" s="23"/>
      <c r="B25" s="23"/>
      <c r="C25" s="23"/>
      <c r="D25" s="21"/>
      <c r="E25" s="21"/>
    </row>
    <row r="26" spans="1:5">
      <c r="A26" s="23"/>
      <c r="B26" s="30" t="str">
        <f ca="1">"© Commonwealth of Australia "&amp;YEAR(TODAY())</f>
        <v>© Commonwealth of Australia 2022</v>
      </c>
      <c r="C26" s="24"/>
      <c r="D26" s="21"/>
      <c r="E26" s="21"/>
    </row>
  </sheetData>
  <mergeCells count="7">
    <mergeCell ref="B24:E24"/>
    <mergeCell ref="B6:E6"/>
    <mergeCell ref="B15:C15"/>
    <mergeCell ref="B16:C16"/>
    <mergeCell ref="B19:C19"/>
    <mergeCell ref="B20:C20"/>
    <mergeCell ref="B23:E23"/>
  </mergeCells>
  <hyperlinks>
    <hyperlink ref="B16" r:id="rId1" xr:uid="{B32D4303-9F14-496C-B282-9CE9052CA419}"/>
    <hyperlink ref="B13" location="Index!A12" display="Index" xr:uid="{8FD0D292-DF37-4BC3-893A-4269CF01553F}"/>
    <hyperlink ref="B26" r:id="rId2" display="© Commonwealth of Australia 2015" xr:uid="{6AFD3CDC-28E3-4AE1-983E-132E961CF765}"/>
    <hyperlink ref="B12" location="'Table 2.2'!D10" display="'Table 2.2'!D10" xr:uid="{9BA45DBD-8E38-4B0F-A278-DF03A3DA5D5A}"/>
    <hyperlink ref="B24" r:id="rId3" display="or the Labour Surveys Branch at labour.statistics@abs.gov.au." xr:uid="{5E3E58E5-C1AB-4260-9676-0ABF1D1E08DF}"/>
    <hyperlink ref="B23:E23" r:id="rId4" display="For further information about these and related statistics visit www.abs.gov.au/about/contact-us" xr:uid="{56C6D6D9-EFE1-4DC3-A57E-268C565C2F7C}"/>
    <hyperlink ref="B11" location="'Table 2.1'!D10" display="'Table 2.1'!D10" xr:uid="{B2E212AA-E5D8-48F6-BE07-6890731690B6}"/>
    <hyperlink ref="B20" r:id="rId5" display="Explanatory Notes" xr:uid="{F0185820-3307-439F-AF42-BF57155562AB}"/>
    <hyperlink ref="B19" r:id="rId6" xr:uid="{13A7742B-6804-44BB-90E6-DB7BED5A3B08}"/>
    <hyperlink ref="B19:C19" r:id="rId7" display="Summary" xr:uid="{C9498F16-E9A6-4B6E-966B-F8329A782146}"/>
    <hyperlink ref="B20:C20" r:id="rId8" display="Methodology" xr:uid="{71A3843E-12C2-489A-AF03-8D456C828A6B}"/>
  </hyperlinks>
  <pageMargins left="0.7" right="0.7" top="0.75" bottom="0.75" header="0.3" footer="0.3"/>
  <pageSetup paperSize="9" orientation="portrait" r:id="rId9"/>
  <headerFooter>
    <oddHeader>&amp;C&amp;"Calibri"&amp;10&amp;KFF0000OFFICIAL: Census and Statistics Act&amp;1#</oddHeader>
    <oddFooter>&amp;C&amp;1#&amp;"Calibri"&amp;10&amp;KFF0000OFFICIAL: Census and Statistics Act</oddFooter>
  </headerFooter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DF5A8-5D72-422D-AFF9-E78A9B021D08}">
  <sheetPr>
    <pageSetUpPr fitToPage="1"/>
  </sheetPr>
  <dimension ref="A1:AK69"/>
  <sheetViews>
    <sheetView zoomScaleNormal="100" workbookViewId="0">
      <pane ySplit="12" topLeftCell="A13" activePane="bottomLeft" state="frozen"/>
      <selection activeCell="B6" sqref="B6:E6"/>
      <selection pane="bottomLeft" activeCell="D10" sqref="D10:F10"/>
    </sheetView>
  </sheetViews>
  <sheetFormatPr defaultRowHeight="15" customHeight="1"/>
  <cols>
    <col min="1" max="1" width="3" customWidth="1"/>
    <col min="2" max="2" width="77" bestFit="1" customWidth="1"/>
    <col min="3" max="3" width="3.85546875" bestFit="1" customWidth="1"/>
    <col min="4" max="21" width="11" customWidth="1"/>
    <col min="217" max="228" width="9.140625" customWidth="1"/>
    <col min="232" max="232" width="9.140625" customWidth="1"/>
    <col min="473" max="484" width="9.140625" customWidth="1"/>
    <col min="488" max="488" width="9.140625" customWidth="1"/>
    <col min="729" max="740" width="9.140625" customWidth="1"/>
    <col min="744" max="744" width="9.140625" customWidth="1"/>
    <col min="985" max="996" width="9.140625" customWidth="1"/>
    <col min="1000" max="1000" width="9.140625" customWidth="1"/>
    <col min="1241" max="1252" width="9.140625" customWidth="1"/>
    <col min="1256" max="1256" width="9.140625" customWidth="1"/>
    <col min="1497" max="1508" width="9.140625" customWidth="1"/>
    <col min="1512" max="1512" width="9.140625" customWidth="1"/>
    <col min="1753" max="1764" width="9.140625" customWidth="1"/>
    <col min="1768" max="1768" width="9.140625" customWidth="1"/>
    <col min="2009" max="2020" width="9.140625" customWidth="1"/>
    <col min="2024" max="2024" width="9.140625" customWidth="1"/>
    <col min="2265" max="2276" width="9.140625" customWidth="1"/>
    <col min="2280" max="2280" width="9.140625" customWidth="1"/>
    <col min="2521" max="2532" width="9.140625" customWidth="1"/>
    <col min="2536" max="2536" width="9.140625" customWidth="1"/>
    <col min="2777" max="2788" width="9.140625" customWidth="1"/>
    <col min="2792" max="2792" width="9.140625" customWidth="1"/>
    <col min="3033" max="3044" width="9.140625" customWidth="1"/>
    <col min="3048" max="3048" width="9.140625" customWidth="1"/>
    <col min="3289" max="3300" width="9.140625" customWidth="1"/>
    <col min="3304" max="3304" width="9.140625" customWidth="1"/>
    <col min="3545" max="3556" width="9.140625" customWidth="1"/>
    <col min="3560" max="3560" width="9.140625" customWidth="1"/>
    <col min="3801" max="3812" width="9.140625" customWidth="1"/>
    <col min="3816" max="3816" width="9.140625" customWidth="1"/>
    <col min="4057" max="4068" width="9.140625" customWidth="1"/>
    <col min="4072" max="4072" width="9.140625" customWidth="1"/>
    <col min="4313" max="4324" width="9.140625" customWidth="1"/>
    <col min="4328" max="4328" width="9.140625" customWidth="1"/>
    <col min="4569" max="4580" width="9.140625" customWidth="1"/>
    <col min="4584" max="4584" width="9.140625" customWidth="1"/>
    <col min="4825" max="4836" width="9.140625" customWidth="1"/>
    <col min="4840" max="4840" width="9.140625" customWidth="1"/>
    <col min="5081" max="5092" width="9.140625" customWidth="1"/>
    <col min="5096" max="5096" width="9.140625" customWidth="1"/>
    <col min="5337" max="5348" width="9.140625" customWidth="1"/>
    <col min="5352" max="5352" width="9.140625" customWidth="1"/>
    <col min="5593" max="5604" width="9.140625" customWidth="1"/>
    <col min="5608" max="5608" width="9.140625" customWidth="1"/>
    <col min="5849" max="5860" width="9.140625" customWidth="1"/>
    <col min="5864" max="5864" width="9.140625" customWidth="1"/>
    <col min="6105" max="6116" width="9.140625" customWidth="1"/>
    <col min="6120" max="6120" width="9.140625" customWidth="1"/>
    <col min="6361" max="6372" width="9.140625" customWidth="1"/>
    <col min="6376" max="6376" width="9.140625" customWidth="1"/>
    <col min="6617" max="6628" width="9.140625" customWidth="1"/>
    <col min="6632" max="6632" width="9.140625" customWidth="1"/>
    <col min="6873" max="6884" width="9.140625" customWidth="1"/>
    <col min="6888" max="6888" width="9.140625" customWidth="1"/>
    <col min="7129" max="7140" width="9.140625" customWidth="1"/>
    <col min="7144" max="7144" width="9.140625" customWidth="1"/>
    <col min="7385" max="7396" width="9.140625" customWidth="1"/>
    <col min="7400" max="7400" width="9.140625" customWidth="1"/>
    <col min="7641" max="7652" width="9.140625" customWidth="1"/>
    <col min="7656" max="7656" width="9.140625" customWidth="1"/>
    <col min="7897" max="7908" width="9.140625" customWidth="1"/>
    <col min="7912" max="7912" width="9.140625" customWidth="1"/>
    <col min="8153" max="8164" width="9.140625" customWidth="1"/>
    <col min="8168" max="8168" width="9.140625" customWidth="1"/>
    <col min="8409" max="8420" width="9.140625" customWidth="1"/>
    <col min="8424" max="8424" width="9.140625" customWidth="1"/>
    <col min="8665" max="8676" width="9.140625" customWidth="1"/>
    <col min="8680" max="8680" width="9.140625" customWidth="1"/>
    <col min="8921" max="8932" width="9.140625" customWidth="1"/>
    <col min="8936" max="8936" width="9.140625" customWidth="1"/>
    <col min="9177" max="9188" width="9.140625" customWidth="1"/>
    <col min="9192" max="9192" width="9.140625" customWidth="1"/>
    <col min="9433" max="9444" width="9.140625" customWidth="1"/>
    <col min="9448" max="9448" width="9.140625" customWidth="1"/>
    <col min="9689" max="9700" width="9.140625" customWidth="1"/>
    <col min="9704" max="9704" width="9.140625" customWidth="1"/>
    <col min="9945" max="9956" width="9.140625" customWidth="1"/>
    <col min="9960" max="9960" width="9.140625" customWidth="1"/>
    <col min="10201" max="10212" width="9.140625" customWidth="1"/>
    <col min="10216" max="10216" width="9.140625" customWidth="1"/>
    <col min="10457" max="10468" width="9.140625" customWidth="1"/>
    <col min="10472" max="10472" width="9.140625" customWidth="1"/>
    <col min="10713" max="10724" width="9.140625" customWidth="1"/>
    <col min="10728" max="10728" width="9.140625" customWidth="1"/>
    <col min="10969" max="10980" width="9.140625" customWidth="1"/>
    <col min="10984" max="10984" width="9.140625" customWidth="1"/>
    <col min="11225" max="11236" width="9.140625" customWidth="1"/>
    <col min="11240" max="11240" width="9.140625" customWidth="1"/>
    <col min="11481" max="11492" width="9.140625" customWidth="1"/>
    <col min="11496" max="11496" width="9.140625" customWidth="1"/>
    <col min="11737" max="11748" width="9.140625" customWidth="1"/>
    <col min="11752" max="11752" width="9.140625" customWidth="1"/>
    <col min="11993" max="12004" width="9.140625" customWidth="1"/>
    <col min="12008" max="12008" width="9.140625" customWidth="1"/>
    <col min="12249" max="12260" width="9.140625" customWidth="1"/>
    <col min="12264" max="12264" width="9.140625" customWidth="1"/>
    <col min="12505" max="12516" width="9.140625" customWidth="1"/>
    <col min="12520" max="12520" width="9.140625" customWidth="1"/>
    <col min="12761" max="12772" width="9.140625" customWidth="1"/>
    <col min="12776" max="12776" width="9.140625" customWidth="1"/>
    <col min="13017" max="13028" width="9.140625" customWidth="1"/>
    <col min="13032" max="13032" width="9.140625" customWidth="1"/>
    <col min="13273" max="13284" width="9.140625" customWidth="1"/>
    <col min="13288" max="13288" width="9.140625" customWidth="1"/>
    <col min="13529" max="13540" width="9.140625" customWidth="1"/>
    <col min="13544" max="13544" width="9.140625" customWidth="1"/>
    <col min="13785" max="13796" width="9.140625" customWidth="1"/>
    <col min="13800" max="13800" width="9.140625" customWidth="1"/>
    <col min="14041" max="14052" width="9.140625" customWidth="1"/>
    <col min="14056" max="14056" width="9.140625" customWidth="1"/>
    <col min="14297" max="14308" width="9.140625" customWidth="1"/>
    <col min="14312" max="14312" width="9.140625" customWidth="1"/>
    <col min="14553" max="14564" width="9.140625" customWidth="1"/>
    <col min="14568" max="14568" width="9.140625" customWidth="1"/>
    <col min="14809" max="14820" width="9.140625" customWidth="1"/>
    <col min="14824" max="14824" width="9.140625" customWidth="1"/>
    <col min="15065" max="15076" width="9.140625" customWidth="1"/>
    <col min="15080" max="15080" width="9.140625" customWidth="1"/>
    <col min="15321" max="15332" width="9.140625" customWidth="1"/>
    <col min="15336" max="15336" width="9.140625" customWidth="1"/>
    <col min="15577" max="15588" width="9.140625" customWidth="1"/>
    <col min="15592" max="15592" width="9.140625" customWidth="1"/>
    <col min="15833" max="15844" width="9.140625" customWidth="1"/>
    <col min="15848" max="15848" width="9.140625" customWidth="1"/>
    <col min="16089" max="16100" width="9.140625" customWidth="1"/>
    <col min="16104" max="16104" width="9.140625" customWidth="1"/>
  </cols>
  <sheetData>
    <row r="1" spans="1:21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21" ht="15.95" customHeight="1">
      <c r="A2" s="21"/>
      <c r="B2" s="32" t="s">
        <v>812</v>
      </c>
      <c r="C2" s="32"/>
      <c r="D2" s="12"/>
      <c r="E2" s="12"/>
      <c r="F2" s="12"/>
      <c r="G2" s="12"/>
      <c r="H2" s="12"/>
      <c r="I2" s="12"/>
      <c r="J2" s="12"/>
      <c r="K2" s="12"/>
      <c r="L2" s="12"/>
      <c r="M2" s="32"/>
      <c r="N2" s="12"/>
      <c r="O2" s="12"/>
      <c r="P2" s="12"/>
      <c r="Q2" s="12"/>
      <c r="R2" s="12"/>
      <c r="S2" s="12"/>
      <c r="T2" s="12"/>
      <c r="U2" s="12"/>
    </row>
    <row r="3" spans="1:21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r="4" spans="1:21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</row>
    <row r="5" spans="1:21" ht="15.95" customHeight="1">
      <c r="A5" s="31"/>
      <c r="B5" s="33" t="str">
        <f>Contents!B5</f>
        <v>6229.0 Underemployed workers</v>
      </c>
      <c r="C5" s="33"/>
      <c r="D5" s="31"/>
      <c r="E5" s="31"/>
      <c r="F5" s="31"/>
      <c r="G5" s="31"/>
      <c r="H5" s="31"/>
      <c r="I5" s="31"/>
      <c r="J5" s="31"/>
      <c r="K5" s="31"/>
      <c r="L5" s="31"/>
      <c r="M5" s="33"/>
      <c r="N5" s="31"/>
      <c r="O5" s="31"/>
      <c r="P5" s="31"/>
      <c r="Q5" s="31"/>
      <c r="R5" s="31"/>
      <c r="S5" s="31"/>
      <c r="T5" s="31"/>
      <c r="U5" s="31"/>
    </row>
    <row r="6" spans="1:21" ht="15.95" customHeight="1">
      <c r="A6" s="31"/>
      <c r="B6" s="33" t="str">
        <f>Contents!B6</f>
        <v>Table 2. Extended measures of underutilisation</v>
      </c>
      <c r="C6" s="33"/>
      <c r="D6" s="31"/>
      <c r="E6" s="31"/>
      <c r="F6" s="31"/>
      <c r="G6" s="31"/>
      <c r="H6" s="31"/>
      <c r="I6" s="31"/>
      <c r="J6" s="31"/>
      <c r="K6" s="31"/>
      <c r="L6" s="31"/>
      <c r="M6" s="69"/>
      <c r="N6" s="69"/>
      <c r="O6" s="69"/>
      <c r="P6" s="69"/>
      <c r="Q6" s="69"/>
      <c r="R6" s="69"/>
      <c r="S6" s="69"/>
      <c r="T6" s="69"/>
      <c r="U6" s="69"/>
    </row>
    <row r="7" spans="1:21" ht="15.95" customHeight="1">
      <c r="A7" s="31"/>
      <c r="B7" s="34" t="str">
        <f>Contents!B7</f>
        <v>Released at 11:30 am (Canberra time) Fri 29 Apr 2022</v>
      </c>
      <c r="C7" s="34"/>
      <c r="D7" s="31"/>
      <c r="E7" s="31"/>
      <c r="F7" s="31"/>
      <c r="G7" s="31"/>
      <c r="H7" s="31"/>
      <c r="I7" s="31"/>
      <c r="J7" s="31"/>
      <c r="K7" s="31"/>
      <c r="L7" s="31"/>
      <c r="M7" s="35"/>
      <c r="N7" s="31"/>
      <c r="O7" s="31"/>
      <c r="P7" s="31"/>
      <c r="Q7" s="31"/>
      <c r="R7" s="31"/>
      <c r="S7" s="31"/>
      <c r="T7" s="31"/>
      <c r="U7" s="31"/>
    </row>
    <row r="8" spans="1:21" ht="15.75" customHeight="1">
      <c r="A8" s="70" t="str">
        <f>Contents!C11</f>
        <v>Table 2.1 - Extended measures of underutilisation by age, February 2021</v>
      </c>
      <c r="B8" s="70"/>
      <c r="C8" s="70"/>
      <c r="D8" s="70"/>
      <c r="E8" s="70"/>
      <c r="F8" s="70"/>
      <c r="G8" s="70"/>
      <c r="H8" s="70"/>
      <c r="I8" s="70"/>
      <c r="J8" s="36"/>
      <c r="K8" s="37"/>
      <c r="L8" s="37"/>
      <c r="M8" s="70"/>
      <c r="N8" s="70"/>
      <c r="O8" s="70"/>
      <c r="P8" s="70"/>
      <c r="Q8" s="70"/>
      <c r="R8" s="70"/>
      <c r="S8" s="70"/>
      <c r="T8" s="36"/>
      <c r="U8" s="37"/>
    </row>
    <row r="9" spans="1:21" ht="15.75" customHeight="1">
      <c r="A9" s="38"/>
      <c r="B9" s="38"/>
      <c r="C9" s="38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</row>
    <row r="10" spans="1:21" ht="15" customHeight="1">
      <c r="A10" s="38"/>
      <c r="B10" s="71" t="s">
        <v>833</v>
      </c>
      <c r="C10" s="72"/>
      <c r="D10" s="73" t="s">
        <v>834</v>
      </c>
      <c r="E10" s="73"/>
      <c r="F10" s="73"/>
      <c r="G10" s="40"/>
      <c r="H10" s="74" t="s">
        <v>835</v>
      </c>
      <c r="I10" s="74"/>
      <c r="J10" s="74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</row>
    <row r="11" spans="1:21">
      <c r="A11" s="38"/>
      <c r="B11" s="38"/>
      <c r="C11" s="38"/>
      <c r="D11" s="39" t="s">
        <v>836</v>
      </c>
      <c r="E11" s="39" t="s">
        <v>837</v>
      </c>
      <c r="F11" s="39" t="s">
        <v>838</v>
      </c>
      <c r="G11" s="39"/>
      <c r="H11" s="39" t="s">
        <v>836</v>
      </c>
      <c r="I11" s="39" t="s">
        <v>837</v>
      </c>
      <c r="J11" s="39" t="s">
        <v>838</v>
      </c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</row>
    <row r="12" spans="1:21">
      <c r="A12" s="38"/>
      <c r="B12" s="38"/>
      <c r="C12" s="38"/>
      <c r="D12" s="41" t="s">
        <v>839</v>
      </c>
      <c r="E12" s="41" t="s">
        <v>839</v>
      </c>
      <c r="F12" s="41" t="s">
        <v>839</v>
      </c>
      <c r="G12" s="41"/>
      <c r="H12" s="41" t="s">
        <v>839</v>
      </c>
      <c r="I12" s="41" t="s">
        <v>839</v>
      </c>
      <c r="J12" s="41" t="s">
        <v>839</v>
      </c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</row>
    <row r="13" spans="1:21">
      <c r="A13" s="42" t="s">
        <v>840</v>
      </c>
      <c r="B13" s="43"/>
      <c r="C13" s="43"/>
      <c r="D13" s="41"/>
      <c r="E13" s="41"/>
      <c r="F13" s="41"/>
      <c r="G13" s="44"/>
      <c r="H13" s="41"/>
      <c r="I13" s="41"/>
      <c r="J13" s="41"/>
    </row>
    <row r="14" spans="1:21">
      <c r="A14" s="42"/>
      <c r="B14" s="45" t="s">
        <v>841</v>
      </c>
      <c r="C14" s="46" t="s">
        <v>839</v>
      </c>
      <c r="D14" s="47" cm="1">
        <f t="array" ref="D14">INDEX($D$45:$AJ$51,$AK45,D$37)</f>
        <v>1918.7819999999999</v>
      </c>
      <c r="E14" s="47" cm="1">
        <f t="array" ref="E14">INDEX($D$45:$AJ$51,$AK45,E$37)</f>
        <v>1041.1849999999999</v>
      </c>
      <c r="F14" s="47" cm="1">
        <f t="array" ref="F14">INDEX($D$45:$AJ$51,$AK45,F$37)</f>
        <v>877.59699999999998</v>
      </c>
      <c r="G14" s="47"/>
      <c r="H14" s="19" t="str" cm="1">
        <f t="array" ref="H14">HYPERLINK(TEXT("#"&amp;INDEX($D$59:$AJ$65,$AK59,D$37),),INDEX($D$59:$AJ$65,$AK59,D$37))</f>
        <v>A128146214L</v>
      </c>
      <c r="I14" s="19" t="str" cm="1">
        <f t="array" ref="I14">HYPERLINK(TEXT("#"&amp;INDEX($D$59:$AJ$65,$AK59,E$37),),INDEX($D$59:$AJ$65,$AK59,E$37))</f>
        <v>A128140670J</v>
      </c>
      <c r="J14" s="19" t="str" cm="1">
        <f t="array" ref="J14">HYPERLINK(TEXT("#"&amp;INDEX($D$59:$AJ$65,$AK59,F$37),),INDEX($D$59:$AJ$65,$AK59,F$37))</f>
        <v>A128135126J</v>
      </c>
    </row>
    <row r="15" spans="1:21">
      <c r="A15" s="42"/>
      <c r="B15" s="45" t="s">
        <v>842</v>
      </c>
      <c r="C15" s="46" t="s">
        <v>839</v>
      </c>
      <c r="D15" s="47" cm="1">
        <f t="array" ref="D15">INDEX($D$45:$AJ$51,$AK46,D$37)</f>
        <v>1113.6590000000001</v>
      </c>
      <c r="E15" s="47" cm="1">
        <f t="array" ref="E15">INDEX($D$45:$AJ$51,$AK46,E$37)</f>
        <v>572.63699999999994</v>
      </c>
      <c r="F15" s="47" cm="1">
        <f t="array" ref="F15">INDEX($D$45:$AJ$51,$AK46,F$37)</f>
        <v>541.02200000000005</v>
      </c>
      <c r="G15" s="47"/>
      <c r="H15" s="19" t="str" cm="1">
        <f t="array" ref="H15">HYPERLINK(TEXT("#"&amp;INDEX($D$59:$AJ$65,$AK60,D$37),),INDEX($D$59:$AJ$65,$AK60,D$37))</f>
        <v>A128143046J</v>
      </c>
      <c r="I15" s="19" t="str" cm="1">
        <f t="array" ref="I15">HYPERLINK(TEXT("#"&amp;INDEX($D$59:$AJ$65,$AK60,E$37),),INDEX($D$59:$AJ$65,$AK60,E$37))</f>
        <v>A128137502L</v>
      </c>
      <c r="J15" s="19" t="str" cm="1">
        <f t="array" ref="J15">HYPERLINK(TEXT("#"&amp;INDEX($D$59:$AJ$65,$AK60,F$37),),INDEX($D$59:$AJ$65,$AK60,F$37))</f>
        <v>A128131958A</v>
      </c>
    </row>
    <row r="16" spans="1:21">
      <c r="A16" s="42"/>
      <c r="B16" s="45" t="s">
        <v>843</v>
      </c>
      <c r="C16" s="46" t="s">
        <v>839</v>
      </c>
      <c r="D16" s="47" cm="1">
        <f t="array" ref="D16">INDEX($D$45:$AJ$51,$AK47,D$37)</f>
        <v>3032.4409999999998</v>
      </c>
      <c r="E16" s="47" cm="1">
        <f t="array" ref="E16">INDEX($D$45:$AJ$51,$AK47,E$37)</f>
        <v>1613.8219999999999</v>
      </c>
      <c r="F16" s="47" cm="1">
        <f t="array" ref="F16">INDEX($D$45:$AJ$51,$AK47,F$37)</f>
        <v>1418.6189999999999</v>
      </c>
      <c r="G16" s="47"/>
      <c r="H16" s="19" t="str" cm="1">
        <f t="array" ref="H16">HYPERLINK(TEXT("#"&amp;INDEX($D$59:$AJ$65,$AK61,D$37),),INDEX($D$59:$AJ$65,$AK61,D$37))</f>
        <v>A128147006L</v>
      </c>
      <c r="I16" s="19" t="str" cm="1">
        <f t="array" ref="I16">HYPERLINK(TEXT("#"&amp;INDEX($D$59:$AJ$65,$AK61,E$37),),INDEX($D$59:$AJ$65,$AK61,E$37))</f>
        <v>A128141462J</v>
      </c>
      <c r="J16" s="19" t="str" cm="1">
        <f t="array" ref="J16">HYPERLINK(TEXT("#"&amp;INDEX($D$59:$AJ$65,$AK61,F$37),),INDEX($D$59:$AJ$65,$AK61,F$37))</f>
        <v>A128135918F</v>
      </c>
    </row>
    <row r="17" spans="1:22">
      <c r="A17" s="42"/>
      <c r="B17" s="45" t="s">
        <v>844</v>
      </c>
      <c r="C17" s="46" t="s">
        <v>839</v>
      </c>
      <c r="D17" s="47" cm="1">
        <f t="array" ref="D17">INDEX($D$45:$AJ$51,$AK48,D$37)</f>
        <v>14141.703</v>
      </c>
      <c r="E17" s="47" cm="1">
        <f t="array" ref="E17">INDEX($D$45:$AJ$51,$AK48,E$37)</f>
        <v>7392.0519999999997</v>
      </c>
      <c r="F17" s="47" cm="1">
        <f t="array" ref="F17">INDEX($D$45:$AJ$51,$AK48,F$37)</f>
        <v>6749.652</v>
      </c>
      <c r="G17" s="47"/>
      <c r="H17" s="19" t="str" cm="1">
        <f t="array" ref="H17">HYPERLINK(TEXT("#"&amp;INDEX($D$59:$AJ$65,$AK62,D$37),),INDEX($D$59:$AJ$65,$AK62,D$37))</f>
        <v>A128147798W</v>
      </c>
      <c r="I17" s="19" t="str" cm="1">
        <f t="array" ref="I17">HYPERLINK(TEXT("#"&amp;INDEX($D$59:$AJ$65,$AK62,E$37),),INDEX($D$59:$AJ$65,$AK62,E$37))</f>
        <v>A128142254J</v>
      </c>
      <c r="J17" s="19" t="str" cm="1">
        <f t="array" ref="J17">HYPERLINK(TEXT("#"&amp;INDEX($D$59:$AJ$65,$AK62,F$37),),INDEX($D$59:$AJ$65,$AK62,F$37))</f>
        <v>A128136710L</v>
      </c>
    </row>
    <row r="18" spans="1:22">
      <c r="A18" s="42"/>
      <c r="B18" s="45" t="s">
        <v>845</v>
      </c>
      <c r="C18" s="48" t="s">
        <v>846</v>
      </c>
      <c r="D18" s="47" cm="1">
        <f t="array" ref="D18">INDEX($D$45:$AJ$51,$AK49,D$37)</f>
        <v>13.568</v>
      </c>
      <c r="E18" s="47" cm="1">
        <f t="array" ref="E18">INDEX($D$45:$AJ$51,$AK49,E$37)</f>
        <v>14.085000000000001</v>
      </c>
      <c r="F18" s="47" cm="1">
        <f t="array" ref="F18">INDEX($D$45:$AJ$51,$AK49,F$37)</f>
        <v>13.002000000000001</v>
      </c>
      <c r="G18" s="47"/>
      <c r="H18" s="19" t="str" cm="1">
        <f t="array" ref="H18">HYPERLINK(TEXT("#"&amp;INDEX($D$59:$AJ$65,$AK63,D$37),),INDEX($D$59:$AJ$65,$AK63,D$37))</f>
        <v>A128143839J</v>
      </c>
      <c r="I18" s="19" t="str" cm="1">
        <f t="array" ref="I18">HYPERLINK(TEXT("#"&amp;INDEX($D$59:$AJ$65,$AK63,E$37),),INDEX($D$59:$AJ$65,$AK63,E$37))</f>
        <v>A128138295A</v>
      </c>
      <c r="J18" s="19" t="str" cm="1">
        <f t="array" ref="J18">HYPERLINK(TEXT("#"&amp;INDEX($D$59:$AJ$65,$AK63,F$37),),INDEX($D$59:$AJ$65,$AK63,F$37))</f>
        <v>A128132751K</v>
      </c>
    </row>
    <row r="19" spans="1:22">
      <c r="A19" s="42"/>
      <c r="B19" s="45" t="s">
        <v>847</v>
      </c>
      <c r="C19" s="48" t="s">
        <v>846</v>
      </c>
      <c r="D19" s="47" cm="1">
        <f t="array" ref="D19">INDEX($D$45:$AJ$51,$AK50,D$37)</f>
        <v>7.875</v>
      </c>
      <c r="E19" s="47" cm="1">
        <f t="array" ref="E19">INDEX($D$45:$AJ$51,$AK50,E$37)</f>
        <v>7.7469999999999999</v>
      </c>
      <c r="F19" s="47" cm="1">
        <f t="array" ref="F19">INDEX($D$45:$AJ$51,$AK50,F$37)</f>
        <v>8.016</v>
      </c>
      <c r="G19" s="47"/>
      <c r="H19" s="19" t="str" cm="1">
        <f t="array" ref="H19">HYPERLINK(TEXT("#"&amp;INDEX($D$59:$AJ$65,$AK64,D$37),),INDEX($D$59:$AJ$65,$AK64,D$37))</f>
        <v>A128144631R</v>
      </c>
      <c r="I19" s="19" t="str" cm="1">
        <f t="array" ref="I19">HYPERLINK(TEXT("#"&amp;INDEX($D$59:$AJ$65,$AK64,E$37),),INDEX($D$59:$AJ$65,$AK64,E$37))</f>
        <v>A128139087A</v>
      </c>
      <c r="J19" s="19" t="str" cm="1">
        <f t="array" ref="J19">HYPERLINK(TEXT("#"&amp;INDEX($D$59:$AJ$65,$AK64,F$37),),INDEX($D$59:$AJ$65,$AK64,F$37))</f>
        <v>A128133543K</v>
      </c>
    </row>
    <row r="20" spans="1:22">
      <c r="A20" s="42"/>
      <c r="B20" s="45" t="s">
        <v>848</v>
      </c>
      <c r="C20" s="48" t="s">
        <v>846</v>
      </c>
      <c r="D20" s="47" cm="1">
        <f t="array" ref="D20">INDEX($D$45:$AJ$51,$AK51,D$37)</f>
        <v>21.443000000000001</v>
      </c>
      <c r="E20" s="47" cm="1">
        <f t="array" ref="E20">INDEX($D$45:$AJ$51,$AK51,E$37)</f>
        <v>21.832000000000001</v>
      </c>
      <c r="F20" s="47" cm="1">
        <f t="array" ref="F20">INDEX($D$45:$AJ$51,$AK51,F$37)</f>
        <v>21.018000000000001</v>
      </c>
      <c r="G20" s="47"/>
      <c r="H20" s="19" t="str" cm="1">
        <f t="array" ref="H20">HYPERLINK(TEXT("#"&amp;INDEX($D$59:$AJ$65,$AK65,D$37),),INDEX($D$59:$AJ$65,$AK65,D$37))</f>
        <v>A128145423R</v>
      </c>
      <c r="I20" s="19" t="str" cm="1">
        <f t="array" ref="I20">HYPERLINK(TEXT("#"&amp;INDEX($D$59:$AJ$65,$AK65,E$37),),INDEX($D$59:$AJ$65,$AK65,E$37))</f>
        <v>A128139879X</v>
      </c>
      <c r="J20" s="19" t="str" cm="1">
        <f t="array" ref="J20">HYPERLINK(TEXT("#"&amp;INDEX($D$59:$AJ$65,$AK65,F$37),),INDEX($D$59:$AJ$65,$AK65,F$37))</f>
        <v>A128134335K</v>
      </c>
    </row>
    <row r="21" spans="1:22">
      <c r="A21" s="49"/>
      <c r="B21" s="50"/>
      <c r="C21" s="50"/>
      <c r="D21" s="47"/>
      <c r="E21" s="47"/>
      <c r="F21" s="47"/>
      <c r="G21" s="47"/>
      <c r="H21" s="19"/>
      <c r="I21" s="19"/>
      <c r="J21" s="19"/>
    </row>
    <row r="22" spans="1:22">
      <c r="A22" s="49"/>
      <c r="B22" s="51"/>
      <c r="C22" s="51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</row>
    <row r="23" spans="1:22">
      <c r="A23" s="52" t="str">
        <f ca="1">Contents!B26</f>
        <v>© Commonwealth of Australia 2022</v>
      </c>
      <c r="B23" s="53"/>
      <c r="C23" s="53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</row>
    <row r="24" spans="1:22" hidden="1">
      <c r="A24" s="54"/>
      <c r="B24" s="55" t="s">
        <v>834</v>
      </c>
      <c r="C24" s="55"/>
      <c r="D24" s="56">
        <v>1</v>
      </c>
      <c r="E24" s="57"/>
      <c r="F24" s="5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</row>
    <row r="25" spans="1:22" hidden="1">
      <c r="A25" s="54"/>
      <c r="B25" s="55" t="s">
        <v>849</v>
      </c>
      <c r="C25" s="55"/>
      <c r="D25" s="56">
        <f>D24+3</f>
        <v>4</v>
      </c>
      <c r="E25" s="57"/>
      <c r="F25" s="5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</row>
    <row r="26" spans="1:22" hidden="1">
      <c r="A26" s="54"/>
      <c r="B26" s="55" t="s">
        <v>850</v>
      </c>
      <c r="C26" s="55"/>
      <c r="D26" s="56">
        <f t="shared" ref="D26:D34" si="0">D25+3</f>
        <v>7</v>
      </c>
      <c r="E26" s="57"/>
      <c r="F26" s="5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</row>
    <row r="27" spans="1:22" hidden="1">
      <c r="A27" s="54"/>
      <c r="B27" s="55" t="s">
        <v>851</v>
      </c>
      <c r="C27" s="55"/>
      <c r="D27" s="56">
        <f t="shared" si="0"/>
        <v>10</v>
      </c>
      <c r="E27" s="57"/>
      <c r="F27" s="5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</row>
    <row r="28" spans="1:22" hidden="1">
      <c r="A28" s="54"/>
      <c r="B28" s="55" t="s">
        <v>852</v>
      </c>
      <c r="C28" s="55"/>
      <c r="D28" s="56">
        <f t="shared" si="0"/>
        <v>13</v>
      </c>
      <c r="E28" s="57"/>
      <c r="F28" s="5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</row>
    <row r="29" spans="1:22" hidden="1">
      <c r="A29" s="54"/>
      <c r="B29" s="55" t="s">
        <v>853</v>
      </c>
      <c r="C29" s="55"/>
      <c r="D29" s="56">
        <f t="shared" si="0"/>
        <v>16</v>
      </c>
      <c r="E29" s="57"/>
      <c r="F29" s="5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</row>
    <row r="30" spans="1:22" hidden="1">
      <c r="A30" s="54"/>
      <c r="B30" s="55" t="s">
        <v>854</v>
      </c>
      <c r="C30" s="58"/>
      <c r="D30" s="56">
        <f t="shared" si="0"/>
        <v>19</v>
      </c>
      <c r="E30" s="57"/>
      <c r="F30" s="5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</row>
    <row r="31" spans="1:22" hidden="1">
      <c r="A31" s="54"/>
      <c r="B31" s="55" t="s">
        <v>855</v>
      </c>
      <c r="C31" s="59"/>
      <c r="D31" s="56">
        <f t="shared" si="0"/>
        <v>22</v>
      </c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</row>
    <row r="32" spans="1:22" hidden="1">
      <c r="A32" s="54"/>
      <c r="B32" s="55" t="s">
        <v>856</v>
      </c>
      <c r="C32" s="53"/>
      <c r="D32" s="56">
        <f t="shared" si="0"/>
        <v>25</v>
      </c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</row>
    <row r="33" spans="1:37" hidden="1">
      <c r="A33" s="54"/>
      <c r="B33" s="55" t="s">
        <v>857</v>
      </c>
      <c r="C33" s="53"/>
      <c r="D33" s="56">
        <f t="shared" si="0"/>
        <v>28</v>
      </c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</row>
    <row r="34" spans="1:37" hidden="1">
      <c r="A34" s="54"/>
      <c r="B34" s="55" t="s">
        <v>858</v>
      </c>
      <c r="C34" s="53"/>
      <c r="D34" s="56">
        <f t="shared" si="0"/>
        <v>31</v>
      </c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</row>
    <row r="35" spans="1:37" hidden="1">
      <c r="A35" s="54"/>
      <c r="B35" s="53"/>
      <c r="C35" s="53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</row>
    <row r="36" spans="1:37" hidden="1">
      <c r="A36" s="54"/>
      <c r="B36" s="53"/>
      <c r="C36" s="53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</row>
    <row r="37" spans="1:37" hidden="1">
      <c r="A37" s="54"/>
      <c r="B37" s="53"/>
      <c r="C37" s="53"/>
      <c r="D37" s="56">
        <f>VLOOKUP(D10,B24:D34,3,FALSE)</f>
        <v>1</v>
      </c>
      <c r="E37" s="56">
        <f>D37+1</f>
        <v>2</v>
      </c>
      <c r="F37" s="56">
        <f>E37+1</f>
        <v>3</v>
      </c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</row>
    <row r="38" spans="1:37" hidden="1">
      <c r="A38" s="54"/>
      <c r="B38" s="53"/>
      <c r="C38" s="53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</row>
    <row r="39" spans="1:37" hidden="1">
      <c r="A39" s="54"/>
      <c r="B39" s="53"/>
      <c r="C39" s="53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</row>
    <row r="40" spans="1:37" hidden="1">
      <c r="A40" s="54"/>
      <c r="B40" s="53"/>
      <c r="C40" s="53"/>
      <c r="D40" s="56">
        <v>1</v>
      </c>
      <c r="E40" s="56">
        <v>2</v>
      </c>
      <c r="F40" s="56">
        <v>3</v>
      </c>
      <c r="G40" s="56">
        <v>4</v>
      </c>
      <c r="H40" s="56">
        <v>5</v>
      </c>
      <c r="I40" s="56">
        <v>6</v>
      </c>
      <c r="J40" s="56">
        <v>7</v>
      </c>
      <c r="K40" s="56">
        <v>8</v>
      </c>
      <c r="L40" s="56">
        <v>9</v>
      </c>
      <c r="M40" s="56">
        <v>10</v>
      </c>
      <c r="N40" s="56">
        <v>11</v>
      </c>
      <c r="O40" s="56">
        <v>12</v>
      </c>
      <c r="P40" s="56">
        <v>13</v>
      </c>
      <c r="Q40" s="56">
        <v>14</v>
      </c>
      <c r="R40" s="56">
        <v>15</v>
      </c>
      <c r="S40" s="56">
        <v>16</v>
      </c>
      <c r="T40" s="56">
        <v>17</v>
      </c>
      <c r="U40" s="56">
        <v>18</v>
      </c>
      <c r="V40" s="56">
        <v>19</v>
      </c>
      <c r="W40" s="56">
        <v>20</v>
      </c>
      <c r="X40" s="56">
        <v>21</v>
      </c>
      <c r="Y40" s="56">
        <v>22</v>
      </c>
      <c r="Z40" s="56">
        <v>23</v>
      </c>
      <c r="AA40" s="56">
        <v>24</v>
      </c>
      <c r="AB40" s="56">
        <v>25</v>
      </c>
      <c r="AC40" s="56">
        <v>26</v>
      </c>
      <c r="AD40" s="56">
        <v>27</v>
      </c>
      <c r="AE40" s="56">
        <v>28</v>
      </c>
      <c r="AF40" s="56">
        <v>29</v>
      </c>
      <c r="AG40" s="56">
        <v>30</v>
      </c>
      <c r="AH40" s="56">
        <v>31</v>
      </c>
      <c r="AI40" s="56">
        <v>32</v>
      </c>
      <c r="AJ40" s="56">
        <v>33</v>
      </c>
    </row>
    <row r="41" spans="1:37" ht="15" hidden="1" customHeight="1">
      <c r="A41" s="38"/>
      <c r="B41" s="38"/>
      <c r="C41" s="38"/>
      <c r="D41" s="68" t="s">
        <v>834</v>
      </c>
      <c r="E41" s="68"/>
      <c r="F41" s="68"/>
      <c r="G41" s="68" t="s">
        <v>849</v>
      </c>
      <c r="H41" s="68"/>
      <c r="I41" s="68"/>
      <c r="J41" s="68" t="s">
        <v>850</v>
      </c>
      <c r="K41" s="68"/>
      <c r="L41" s="68"/>
      <c r="M41" s="68" t="s">
        <v>851</v>
      </c>
      <c r="N41" s="68"/>
      <c r="O41" s="68"/>
      <c r="P41" s="68" t="s">
        <v>852</v>
      </c>
      <c r="Q41" s="68"/>
      <c r="R41" s="68"/>
      <c r="S41" s="68" t="s">
        <v>853</v>
      </c>
      <c r="T41" s="68"/>
      <c r="U41" s="68"/>
      <c r="V41" s="68" t="s">
        <v>854</v>
      </c>
      <c r="W41" s="68"/>
      <c r="X41" s="68"/>
      <c r="Y41" s="68" t="s">
        <v>855</v>
      </c>
      <c r="Z41" s="68"/>
      <c r="AA41" s="68"/>
      <c r="AB41" s="68" t="s">
        <v>856</v>
      </c>
      <c r="AC41" s="68"/>
      <c r="AD41" s="68"/>
      <c r="AE41" s="68" t="s">
        <v>857</v>
      </c>
      <c r="AF41" s="68"/>
      <c r="AG41" s="68"/>
      <c r="AH41" s="68" t="s">
        <v>858</v>
      </c>
      <c r="AI41" s="68"/>
      <c r="AJ41" s="68"/>
    </row>
    <row r="42" spans="1:37" hidden="1">
      <c r="A42" s="38"/>
      <c r="B42" s="38"/>
      <c r="C42" s="38"/>
      <c r="D42" s="39" t="s">
        <v>836</v>
      </c>
      <c r="E42" s="39" t="s">
        <v>837</v>
      </c>
      <c r="F42" s="39" t="s">
        <v>838</v>
      </c>
      <c r="G42" s="39" t="s">
        <v>836</v>
      </c>
      <c r="H42" s="39" t="s">
        <v>837</v>
      </c>
      <c r="I42" s="39" t="s">
        <v>838</v>
      </c>
      <c r="J42" s="39" t="s">
        <v>836</v>
      </c>
      <c r="K42" s="39" t="s">
        <v>837</v>
      </c>
      <c r="L42" s="39" t="s">
        <v>838</v>
      </c>
      <c r="M42" s="39" t="s">
        <v>836</v>
      </c>
      <c r="N42" s="39" t="s">
        <v>837</v>
      </c>
      <c r="O42" s="39" t="s">
        <v>838</v>
      </c>
      <c r="P42" s="39" t="s">
        <v>836</v>
      </c>
      <c r="Q42" s="39" t="s">
        <v>837</v>
      </c>
      <c r="R42" s="39" t="s">
        <v>838</v>
      </c>
      <c r="S42" s="39" t="s">
        <v>836</v>
      </c>
      <c r="T42" s="39" t="s">
        <v>837</v>
      </c>
      <c r="U42" s="39" t="s">
        <v>838</v>
      </c>
      <c r="V42" s="39" t="s">
        <v>836</v>
      </c>
      <c r="W42" s="39" t="s">
        <v>837</v>
      </c>
      <c r="X42" s="39" t="s">
        <v>838</v>
      </c>
      <c r="Y42" s="39" t="s">
        <v>836</v>
      </c>
      <c r="Z42" s="39" t="s">
        <v>837</v>
      </c>
      <c r="AA42" s="39" t="s">
        <v>838</v>
      </c>
      <c r="AB42" s="39" t="s">
        <v>836</v>
      </c>
      <c r="AC42" s="39" t="s">
        <v>837</v>
      </c>
      <c r="AD42" s="39" t="s">
        <v>838</v>
      </c>
      <c r="AE42" s="39" t="s">
        <v>836</v>
      </c>
      <c r="AF42" s="39" t="s">
        <v>837</v>
      </c>
      <c r="AG42" s="39" t="s">
        <v>838</v>
      </c>
      <c r="AH42" s="39" t="s">
        <v>836</v>
      </c>
      <c r="AI42" s="39" t="s">
        <v>837</v>
      </c>
      <c r="AJ42" s="39" t="s">
        <v>838</v>
      </c>
    </row>
    <row r="43" spans="1:37" hidden="1">
      <c r="A43" s="38"/>
      <c r="B43" s="38"/>
      <c r="C43" s="38"/>
      <c r="D43" s="41" t="s">
        <v>839</v>
      </c>
      <c r="E43" s="41" t="s">
        <v>839</v>
      </c>
      <c r="F43" s="41" t="s">
        <v>839</v>
      </c>
      <c r="G43" s="41" t="s">
        <v>839</v>
      </c>
      <c r="H43" s="41" t="s">
        <v>839</v>
      </c>
      <c r="I43" s="41" t="s">
        <v>839</v>
      </c>
      <c r="J43" s="41" t="s">
        <v>839</v>
      </c>
      <c r="K43" s="41" t="s">
        <v>839</v>
      </c>
      <c r="L43" s="41" t="s">
        <v>839</v>
      </c>
      <c r="M43" s="41" t="s">
        <v>839</v>
      </c>
      <c r="N43" s="41" t="s">
        <v>839</v>
      </c>
      <c r="O43" s="41" t="s">
        <v>839</v>
      </c>
      <c r="P43" s="41" t="s">
        <v>839</v>
      </c>
      <c r="Q43" s="41" t="s">
        <v>839</v>
      </c>
      <c r="R43" s="41" t="s">
        <v>839</v>
      </c>
      <c r="S43" s="41" t="s">
        <v>839</v>
      </c>
      <c r="T43" s="41" t="s">
        <v>839</v>
      </c>
      <c r="U43" s="41" t="s">
        <v>839</v>
      </c>
      <c r="V43" s="41" t="s">
        <v>839</v>
      </c>
      <c r="W43" s="41" t="s">
        <v>839</v>
      </c>
      <c r="X43" s="41" t="s">
        <v>839</v>
      </c>
      <c r="Y43" s="41" t="s">
        <v>839</v>
      </c>
      <c r="Z43" s="41" t="s">
        <v>839</v>
      </c>
      <c r="AA43" s="41" t="s">
        <v>839</v>
      </c>
      <c r="AB43" s="41" t="s">
        <v>839</v>
      </c>
      <c r="AC43" s="41" t="s">
        <v>839</v>
      </c>
      <c r="AD43" s="41" t="s">
        <v>839</v>
      </c>
      <c r="AE43" s="41" t="s">
        <v>839</v>
      </c>
      <c r="AF43" s="41" t="s">
        <v>839</v>
      </c>
      <c r="AG43" s="41" t="s">
        <v>839</v>
      </c>
      <c r="AH43" s="41" t="s">
        <v>839</v>
      </c>
      <c r="AI43" s="41" t="s">
        <v>839</v>
      </c>
      <c r="AJ43" s="41" t="s">
        <v>839</v>
      </c>
    </row>
    <row r="44" spans="1:37" hidden="1">
      <c r="A44" s="42" t="s">
        <v>840</v>
      </c>
      <c r="B44" s="43"/>
      <c r="C44" s="43"/>
      <c r="D44" s="41"/>
      <c r="E44" s="41"/>
      <c r="F44" s="41"/>
      <c r="G44" s="44"/>
      <c r="H44" s="60"/>
      <c r="I44" s="60"/>
    </row>
    <row r="45" spans="1:37" hidden="1">
      <c r="A45" s="42"/>
      <c r="B45" s="45" t="s">
        <v>841</v>
      </c>
      <c r="C45" s="46" t="s">
        <v>839</v>
      </c>
      <c r="D45" s="61">
        <f>A128146214L_Latest</f>
        <v>1918.7819999999999</v>
      </c>
      <c r="E45" s="61">
        <f>A128140670J_Latest</f>
        <v>1041.1849999999999</v>
      </c>
      <c r="F45" s="61">
        <f>A128135126J_Latest</f>
        <v>877.59699999999998</v>
      </c>
      <c r="G45" s="61">
        <f>A128146254F_Latest</f>
        <v>1835.9110000000001</v>
      </c>
      <c r="H45" s="61">
        <f>A128140710R_Latest</f>
        <v>996.58</v>
      </c>
      <c r="I45" s="61">
        <f>A128135166A_Latest</f>
        <v>839.33100000000002</v>
      </c>
      <c r="J45" s="61">
        <f>A128146262F_Latest</f>
        <v>474.37400000000002</v>
      </c>
      <c r="K45" s="61">
        <f>A128140718J_Latest</f>
        <v>241.13399999999999</v>
      </c>
      <c r="L45" s="61">
        <f>A128135174A_Latest</f>
        <v>233.24100000000001</v>
      </c>
      <c r="M45" s="61">
        <f>A128146222L_Latest</f>
        <v>194.857</v>
      </c>
      <c r="N45" s="61">
        <f>A128140678A_Latest</f>
        <v>84.83</v>
      </c>
      <c r="O45" s="61">
        <f>A128135134J_Latest</f>
        <v>110.027</v>
      </c>
      <c r="P45" s="61">
        <f>A128146190F_Latest</f>
        <v>279.517</v>
      </c>
      <c r="Q45" s="61">
        <f>A128140646J_Latest</f>
        <v>156.304</v>
      </c>
      <c r="R45" s="61">
        <f>A128135102R_Latest</f>
        <v>123.21299999999999</v>
      </c>
      <c r="S45" s="61">
        <f>A128146198X_Latest</f>
        <v>443.27199999999999</v>
      </c>
      <c r="T45" s="61">
        <f>A128140654J_Latest</f>
        <v>266.76499999999999</v>
      </c>
      <c r="U45" s="61">
        <f>A128135110R_Latest</f>
        <v>176.50700000000001</v>
      </c>
      <c r="V45" s="61">
        <f>A128146230L_Latest</f>
        <v>359.89100000000002</v>
      </c>
      <c r="W45" s="61">
        <f>A128140686A_Latest</f>
        <v>190.68299999999999</v>
      </c>
      <c r="X45" s="61">
        <f>A128135142J_Latest</f>
        <v>169.208</v>
      </c>
      <c r="Y45" s="61">
        <f>A128146206L_Latest</f>
        <v>326.91300000000001</v>
      </c>
      <c r="Z45" s="61">
        <f>A128140662J_Latest</f>
        <v>172.31</v>
      </c>
      <c r="AA45" s="61">
        <f>A128135118J_Latest</f>
        <v>154.60300000000001</v>
      </c>
      <c r="AB45" s="61">
        <f>A128146238F_Latest</f>
        <v>314.33300000000003</v>
      </c>
      <c r="AC45" s="61">
        <f>A128140694A_Latest</f>
        <v>170.29300000000001</v>
      </c>
      <c r="AD45" s="61">
        <f>A128135150J_Latest</f>
        <v>144.03899999999999</v>
      </c>
      <c r="AE45" s="61">
        <f>A128146246F_Latest</f>
        <v>231.46199999999999</v>
      </c>
      <c r="AF45" s="61">
        <f>A128140702R_Latest</f>
        <v>125.688</v>
      </c>
      <c r="AG45" s="61">
        <f>A128135158A_Latest</f>
        <v>105.773</v>
      </c>
      <c r="AH45" s="61">
        <f>A128146270F_Latest</f>
        <v>82.870999999999995</v>
      </c>
      <c r="AI45" s="61">
        <f>A128140726J_Latest</f>
        <v>44.604999999999997</v>
      </c>
      <c r="AJ45" s="61">
        <f>A128135182A_Latest</f>
        <v>38.265999999999998</v>
      </c>
      <c r="AK45" s="55">
        <v>1</v>
      </c>
    </row>
    <row r="46" spans="1:37" hidden="1">
      <c r="A46" s="42"/>
      <c r="B46" s="45" t="s">
        <v>842</v>
      </c>
      <c r="C46" s="46" t="s">
        <v>839</v>
      </c>
      <c r="D46" s="61">
        <f>A128143046J_Latest</f>
        <v>1113.6590000000001</v>
      </c>
      <c r="E46" s="61">
        <f>A128137502L_Latest</f>
        <v>572.63699999999994</v>
      </c>
      <c r="F46" s="61">
        <f>A128131958A_Latest</f>
        <v>541.02200000000005</v>
      </c>
      <c r="G46" s="61">
        <f>A128143086A_Latest</f>
        <v>1055.866</v>
      </c>
      <c r="H46" s="61">
        <f>A128137542F_Latest</f>
        <v>541.45399999999995</v>
      </c>
      <c r="I46" s="61">
        <f>A128131998V_Latest</f>
        <v>514.41300000000001</v>
      </c>
      <c r="J46" s="61">
        <f>A128143094A_Latest</f>
        <v>351.43900000000002</v>
      </c>
      <c r="K46" s="61">
        <f>A128137550F_Latest</f>
        <v>201.74600000000001</v>
      </c>
      <c r="L46" s="61">
        <f>A128132006K_Latest</f>
        <v>149.69300000000001</v>
      </c>
      <c r="M46" s="61">
        <f>A128143054J_Latest</f>
        <v>170.75800000000001</v>
      </c>
      <c r="N46" s="61">
        <f>A128137510L_Latest</f>
        <v>102.10299999999999</v>
      </c>
      <c r="O46" s="61">
        <f>A128131966A_Latest</f>
        <v>68.655000000000001</v>
      </c>
      <c r="P46" s="61">
        <f>A128143022R_Latest</f>
        <v>180.68100000000001</v>
      </c>
      <c r="Q46" s="61">
        <f>A128137478X_Latest</f>
        <v>99.643000000000001</v>
      </c>
      <c r="R46" s="61">
        <f>A128131934J_Latest</f>
        <v>81.037999999999997</v>
      </c>
      <c r="S46" s="61">
        <f>A128143030R_Latest</f>
        <v>229.86</v>
      </c>
      <c r="T46" s="61">
        <f>A128137486X_Latest</f>
        <v>116.22499999999999</v>
      </c>
      <c r="U46" s="61">
        <f>A128131942J_Latest</f>
        <v>113.63500000000001</v>
      </c>
      <c r="V46" s="61">
        <f>A128143062J_Latest</f>
        <v>165.84700000000001</v>
      </c>
      <c r="W46" s="61">
        <f>A128137518F_Latest</f>
        <v>72.09</v>
      </c>
      <c r="X46" s="61">
        <f>A128131974A_Latest</f>
        <v>93.757000000000005</v>
      </c>
      <c r="Y46" s="61">
        <f>A128143038J_Latest</f>
        <v>159.45500000000001</v>
      </c>
      <c r="Z46" s="61">
        <f>A128137494X_Latest</f>
        <v>76.272999999999996</v>
      </c>
      <c r="AA46" s="61">
        <f>A128131950J_Latest</f>
        <v>83.182000000000002</v>
      </c>
      <c r="AB46" s="61">
        <f>A128143070J_Latest</f>
        <v>207.05799999999999</v>
      </c>
      <c r="AC46" s="61">
        <f>A128137526F_Latest</f>
        <v>106.30200000000001</v>
      </c>
      <c r="AD46" s="61">
        <f>A128131982A_Latest</f>
        <v>100.756</v>
      </c>
      <c r="AE46" s="61">
        <f>A128143078A_Latest</f>
        <v>149.26499999999999</v>
      </c>
      <c r="AF46" s="61">
        <f>A128137534F_Latest</f>
        <v>75.119</v>
      </c>
      <c r="AG46" s="61">
        <f>A128131990A_Latest</f>
        <v>74.146000000000001</v>
      </c>
      <c r="AH46" s="61">
        <f>A128143102R_Latest</f>
        <v>57.792999999999999</v>
      </c>
      <c r="AI46" s="61">
        <f>A128137558X_Latest</f>
        <v>31.183</v>
      </c>
      <c r="AJ46" s="61">
        <f>A128132014K_Latest</f>
        <v>26.609000000000002</v>
      </c>
      <c r="AK46" s="55">
        <v>2</v>
      </c>
    </row>
    <row r="47" spans="1:37" hidden="1">
      <c r="A47" s="42"/>
      <c r="B47" s="45" t="s">
        <v>843</v>
      </c>
      <c r="C47" s="46" t="s">
        <v>839</v>
      </c>
      <c r="D47" s="61">
        <f>A128147006L_Latest</f>
        <v>3032.4409999999998</v>
      </c>
      <c r="E47" s="61">
        <f>A128141462J_Latest</f>
        <v>1613.8219999999999</v>
      </c>
      <c r="F47" s="61">
        <f>A128135918F_Latest</f>
        <v>1418.6189999999999</v>
      </c>
      <c r="G47" s="61">
        <f>A128147046F_Latest</f>
        <v>2891.777</v>
      </c>
      <c r="H47" s="61">
        <f>A128141502R_Latest</f>
        <v>1538.0329999999999</v>
      </c>
      <c r="I47" s="61">
        <f>A128135958X_Latest</f>
        <v>1353.7439999999999</v>
      </c>
      <c r="J47" s="61">
        <f>A128147054F_Latest</f>
        <v>825.81299999999999</v>
      </c>
      <c r="K47" s="61">
        <f>A128141510R_Latest</f>
        <v>442.87900000000002</v>
      </c>
      <c r="L47" s="61">
        <f>A128135966X_Latest</f>
        <v>382.93299999999999</v>
      </c>
      <c r="M47" s="61">
        <f>A128147014L_Latest</f>
        <v>365.61500000000001</v>
      </c>
      <c r="N47" s="61">
        <f>A128141470J_Latest</f>
        <v>186.93299999999999</v>
      </c>
      <c r="O47" s="61">
        <f>A128135926F_Latest</f>
        <v>178.68199999999999</v>
      </c>
      <c r="P47" s="61">
        <f>A128146982C_Latest</f>
        <v>460.19799999999998</v>
      </c>
      <c r="Q47" s="61">
        <f>A128141438J_Latest</f>
        <v>255.946</v>
      </c>
      <c r="R47" s="61">
        <f>A128135894X_Latest</f>
        <v>204.251</v>
      </c>
      <c r="S47" s="61">
        <f>A128146990C_Latest</f>
        <v>673.13199999999995</v>
      </c>
      <c r="T47" s="61">
        <f>A128141446J_Latest</f>
        <v>382.99</v>
      </c>
      <c r="U47" s="61">
        <f>A128135902L_Latest</f>
        <v>290.142</v>
      </c>
      <c r="V47" s="61">
        <f>A128147022L_Latest</f>
        <v>525.73800000000006</v>
      </c>
      <c r="W47" s="61">
        <f>A128141478A_Latest</f>
        <v>262.77300000000002</v>
      </c>
      <c r="X47" s="61">
        <f>A128135934F_Latest</f>
        <v>262.96499999999997</v>
      </c>
      <c r="Y47" s="61">
        <f>A128146998W_Latest</f>
        <v>486.36799999999999</v>
      </c>
      <c r="Z47" s="61">
        <f>A128141454J_Latest</f>
        <v>248.583</v>
      </c>
      <c r="AA47" s="61">
        <f>A128135910L_Latest</f>
        <v>237.78399999999999</v>
      </c>
      <c r="AB47" s="61">
        <f>A128147030L_Latest</f>
        <v>521.39099999999996</v>
      </c>
      <c r="AC47" s="61">
        <f>A128141486A_Latest</f>
        <v>276.596</v>
      </c>
      <c r="AD47" s="61">
        <f>A128135942F_Latest</f>
        <v>244.79499999999999</v>
      </c>
      <c r="AE47" s="61">
        <f>A128147038F_Latest</f>
        <v>380.72699999999998</v>
      </c>
      <c r="AF47" s="61">
        <f>A128141494A_Latest</f>
        <v>200.80699999999999</v>
      </c>
      <c r="AG47" s="61">
        <f>A128135950F_Latest</f>
        <v>179.92</v>
      </c>
      <c r="AH47" s="61">
        <f>A128147062F_Latest</f>
        <v>140.66399999999999</v>
      </c>
      <c r="AI47" s="61">
        <f>A128141518J_Latest</f>
        <v>75.789000000000001</v>
      </c>
      <c r="AJ47" s="61">
        <f>A128135974X_Latest</f>
        <v>64.875</v>
      </c>
      <c r="AK47" s="55">
        <v>3</v>
      </c>
    </row>
    <row r="48" spans="1:37" hidden="1">
      <c r="A48" s="42"/>
      <c r="B48" s="45" t="s">
        <v>844</v>
      </c>
      <c r="C48" s="46" t="s">
        <v>839</v>
      </c>
      <c r="D48" s="61">
        <f>A128147798W_Latest</f>
        <v>14141.703</v>
      </c>
      <c r="E48" s="61">
        <f>A128142254J_Latest</f>
        <v>7392.0519999999997</v>
      </c>
      <c r="F48" s="61">
        <f>A128136710L_Latest</f>
        <v>6749.652</v>
      </c>
      <c r="G48" s="61">
        <f>A128147838C_Latest</f>
        <v>13428.708000000001</v>
      </c>
      <c r="H48" s="61">
        <f>A128142294A_Latest</f>
        <v>6963.2479999999996</v>
      </c>
      <c r="I48" s="61">
        <f>A128136750F_Latest</f>
        <v>6465.4589999999998</v>
      </c>
      <c r="J48" s="61">
        <f>A128147846C_Latest</f>
        <v>2224.13</v>
      </c>
      <c r="K48" s="61">
        <f>A128142302R_Latest</f>
        <v>1136.223</v>
      </c>
      <c r="L48" s="61">
        <f>A128136758X_Latest</f>
        <v>1087.9069999999999</v>
      </c>
      <c r="M48" s="61">
        <f>A128147806K_Latest</f>
        <v>862.11</v>
      </c>
      <c r="N48" s="61">
        <f>A128142262J_Latest</f>
        <v>425.99200000000002</v>
      </c>
      <c r="O48" s="61">
        <f>A128136718F_Latest</f>
        <v>436.11700000000002</v>
      </c>
      <c r="P48" s="61">
        <f>A128147774C_Latest</f>
        <v>1362.021</v>
      </c>
      <c r="Q48" s="61">
        <f>A128142230R_Latest</f>
        <v>710.23099999999999</v>
      </c>
      <c r="R48" s="61">
        <f>A128136686X_Latest</f>
        <v>651.79</v>
      </c>
      <c r="S48" s="61">
        <f>A128147782C_Latest</f>
        <v>3270.732</v>
      </c>
      <c r="T48" s="61">
        <f>A128142238J_Latest</f>
        <v>1714.454</v>
      </c>
      <c r="U48" s="61">
        <f>A128136694X_Latest</f>
        <v>1556.278</v>
      </c>
      <c r="V48" s="61">
        <f>A128147814K_Latest</f>
        <v>3059.8539999999998</v>
      </c>
      <c r="W48" s="61">
        <f>A128142270J_Latest</f>
        <v>1593.9839999999999</v>
      </c>
      <c r="X48" s="61">
        <f>A128136726F_Latest</f>
        <v>1465.87</v>
      </c>
      <c r="Y48" s="61">
        <f>A128147790C_Latest</f>
        <v>2791.3539999999998</v>
      </c>
      <c r="Z48" s="61">
        <f>A128142246J_Latest</f>
        <v>1421.604</v>
      </c>
      <c r="AA48" s="61">
        <f>A128136702L_Latest</f>
        <v>1369.751</v>
      </c>
      <c r="AB48" s="61">
        <f>A128147822K_Latest</f>
        <v>2795.6329999999998</v>
      </c>
      <c r="AC48" s="61">
        <f>A128142278A_Latest</f>
        <v>1525.787</v>
      </c>
      <c r="AD48" s="61">
        <f>A128136734F_Latest</f>
        <v>1269.845</v>
      </c>
      <c r="AE48" s="61">
        <f>A128147830K_Latest</f>
        <v>2082.6370000000002</v>
      </c>
      <c r="AF48" s="61">
        <f>A128142286A_Latest</f>
        <v>1096.9839999999999</v>
      </c>
      <c r="AG48" s="61">
        <f>A128136742F_Latest</f>
        <v>985.65300000000002</v>
      </c>
      <c r="AH48" s="61">
        <f>A128147854C_Latest</f>
        <v>712.99599999999998</v>
      </c>
      <c r="AI48" s="61">
        <f>A128142310R_Latest</f>
        <v>428.803</v>
      </c>
      <c r="AJ48" s="61">
        <f>A128136766X_Latest</f>
        <v>284.19200000000001</v>
      </c>
      <c r="AK48" s="55">
        <v>4</v>
      </c>
    </row>
    <row r="49" spans="1:37" hidden="1">
      <c r="A49" s="42"/>
      <c r="B49" s="45" t="s">
        <v>845</v>
      </c>
      <c r="C49" s="48" t="s">
        <v>846</v>
      </c>
      <c r="D49" s="61">
        <f>A128143839J_Latest</f>
        <v>13.568</v>
      </c>
      <c r="E49" s="61">
        <f>A128138295A_Latest</f>
        <v>14.085000000000001</v>
      </c>
      <c r="F49" s="61">
        <f>A128132751K_Latest</f>
        <v>13.002000000000001</v>
      </c>
      <c r="G49" s="61">
        <f>A128143879A_Latest</f>
        <v>13.672000000000001</v>
      </c>
      <c r="H49" s="61">
        <f>A128138335J_Latest</f>
        <v>14.311999999999999</v>
      </c>
      <c r="I49" s="61">
        <f>A128132791C_Latest</f>
        <v>12.981999999999999</v>
      </c>
      <c r="J49" s="61">
        <f>A128143887A_Latest</f>
        <v>21.329000000000001</v>
      </c>
      <c r="K49" s="61">
        <f>A128138343J_Latest</f>
        <v>21.222000000000001</v>
      </c>
      <c r="L49" s="61">
        <f>A128132799W_Latest</f>
        <v>21.439</v>
      </c>
      <c r="M49" s="61">
        <f>A128143847J_Latest</f>
        <v>22.602</v>
      </c>
      <c r="N49" s="61">
        <f>A128138303R_Latest</f>
        <v>19.913</v>
      </c>
      <c r="O49" s="61">
        <f>A128132759C_Latest</f>
        <v>25.228999999999999</v>
      </c>
      <c r="P49" s="61">
        <f>A128143815R_Latest</f>
        <v>20.521999999999998</v>
      </c>
      <c r="Q49" s="61">
        <f>A128138271J_Latest</f>
        <v>22.007000000000001</v>
      </c>
      <c r="R49" s="61">
        <f>A128132727K_Latest</f>
        <v>18.904</v>
      </c>
      <c r="S49" s="61">
        <f>A128143823R_Latest</f>
        <v>13.553000000000001</v>
      </c>
      <c r="T49" s="61">
        <f>A128138279A_Latest</f>
        <v>15.56</v>
      </c>
      <c r="U49" s="61">
        <f>A128132735K_Latest</f>
        <v>11.342000000000001</v>
      </c>
      <c r="V49" s="61">
        <f>A128143855J_Latest</f>
        <v>11.762</v>
      </c>
      <c r="W49" s="61">
        <f>A128138311R_Latest</f>
        <v>11.962999999999999</v>
      </c>
      <c r="X49" s="61">
        <f>A128132767C_Latest</f>
        <v>11.542999999999999</v>
      </c>
      <c r="Y49" s="61">
        <f>A128143831R_Latest</f>
        <v>11.712</v>
      </c>
      <c r="Z49" s="61">
        <f>A128138287A_Latest</f>
        <v>12.121</v>
      </c>
      <c r="AA49" s="61">
        <f>A128132743K_Latest</f>
        <v>11.287000000000001</v>
      </c>
      <c r="AB49" s="61">
        <f>A128143863J_Latest</f>
        <v>11.244</v>
      </c>
      <c r="AC49" s="61">
        <f>A128138319J_Latest</f>
        <v>11.161</v>
      </c>
      <c r="AD49" s="61">
        <f>A128132775C_Latest</f>
        <v>11.343</v>
      </c>
      <c r="AE49" s="61">
        <f>A128143871J_Latest</f>
        <v>11.114000000000001</v>
      </c>
      <c r="AF49" s="61">
        <f>A128138327J_Latest</f>
        <v>11.458</v>
      </c>
      <c r="AG49" s="61">
        <f>A128132783C_Latest</f>
        <v>10.731</v>
      </c>
      <c r="AH49" s="61">
        <f>A128143895A_Latest</f>
        <v>11.622999999999999</v>
      </c>
      <c r="AI49" s="61">
        <f>A128138351J_Latest</f>
        <v>10.401999999999999</v>
      </c>
      <c r="AJ49" s="61">
        <f>A128132807K_Latest</f>
        <v>13.465</v>
      </c>
      <c r="AK49" s="55">
        <v>5</v>
      </c>
    </row>
    <row r="50" spans="1:37" hidden="1">
      <c r="A50" s="42"/>
      <c r="B50" s="45" t="s">
        <v>847</v>
      </c>
      <c r="C50" s="48" t="s">
        <v>846</v>
      </c>
      <c r="D50" s="61">
        <f>A128144631R_Latest</f>
        <v>7.875</v>
      </c>
      <c r="E50" s="61">
        <f>A128139087A_Latest</f>
        <v>7.7469999999999999</v>
      </c>
      <c r="F50" s="61">
        <f>A128133543K_Latest</f>
        <v>8.016</v>
      </c>
      <c r="G50" s="61">
        <f>A128144671J_Latest</f>
        <v>7.8630000000000004</v>
      </c>
      <c r="H50" s="61">
        <f>A128139127J_Latest</f>
        <v>7.7759999999999998</v>
      </c>
      <c r="I50" s="61">
        <f>A128133583C_Latest</f>
        <v>7.9560000000000004</v>
      </c>
      <c r="J50" s="61">
        <f>A128144679A_Latest</f>
        <v>15.801</v>
      </c>
      <c r="K50" s="61">
        <f>A128139135J_Latest</f>
        <v>17.756</v>
      </c>
      <c r="L50" s="61">
        <f>A128133591C_Latest</f>
        <v>13.76</v>
      </c>
      <c r="M50" s="61">
        <f>A128144639J_Latest</f>
        <v>19.806999999999999</v>
      </c>
      <c r="N50" s="61">
        <f>A128139095A_Latest</f>
        <v>23.968</v>
      </c>
      <c r="O50" s="61">
        <f>A128133551K_Latest</f>
        <v>15.742000000000001</v>
      </c>
      <c r="P50" s="61">
        <f>A128144607R_Latest</f>
        <v>13.266</v>
      </c>
      <c r="Q50" s="61">
        <f>A128139063J_Latest</f>
        <v>14.03</v>
      </c>
      <c r="R50" s="61">
        <f>A128133519K_Latest</f>
        <v>12.433</v>
      </c>
      <c r="S50" s="61">
        <f>A128144615R_Latest</f>
        <v>7.0279999999999996</v>
      </c>
      <c r="T50" s="61">
        <f>A128139071J_Latest</f>
        <v>6.7789999999999999</v>
      </c>
      <c r="U50" s="61">
        <f>A128133527K_Latest</f>
        <v>7.3019999999999996</v>
      </c>
      <c r="V50" s="61">
        <f>A128144647J_Latest</f>
        <v>5.42</v>
      </c>
      <c r="W50" s="61">
        <f>A128139103R_Latest</f>
        <v>4.5229999999999997</v>
      </c>
      <c r="X50" s="61">
        <f>A128133559C_Latest</f>
        <v>6.3959999999999999</v>
      </c>
      <c r="Y50" s="61">
        <f>A128144623R_Latest</f>
        <v>5.7119999999999997</v>
      </c>
      <c r="Z50" s="61">
        <f>A128139079A_Latest</f>
        <v>5.3650000000000002</v>
      </c>
      <c r="AA50" s="61">
        <f>A128133535K_Latest</f>
        <v>6.0730000000000004</v>
      </c>
      <c r="AB50" s="61">
        <f>A128144655J_Latest</f>
        <v>7.4059999999999997</v>
      </c>
      <c r="AC50" s="61">
        <f>A128139111R_Latest</f>
        <v>6.9669999999999996</v>
      </c>
      <c r="AD50" s="61">
        <f>A128133567C_Latest</f>
        <v>7.9340000000000002</v>
      </c>
      <c r="AE50" s="61">
        <f>A128144663J_Latest</f>
        <v>7.1669999999999998</v>
      </c>
      <c r="AF50" s="61">
        <f>A128139119J_Latest</f>
        <v>6.8479999999999999</v>
      </c>
      <c r="AG50" s="61">
        <f>A128133575C_Latest</f>
        <v>7.5229999999999997</v>
      </c>
      <c r="AH50" s="61">
        <f>A128144687A_Latest</f>
        <v>8.1059999999999999</v>
      </c>
      <c r="AI50" s="61">
        <f>A128139143J_Latest</f>
        <v>7.2720000000000002</v>
      </c>
      <c r="AJ50" s="61">
        <f>A128133599W_Latest</f>
        <v>9.3629999999999995</v>
      </c>
      <c r="AK50" s="55">
        <v>6</v>
      </c>
    </row>
    <row r="51" spans="1:37" hidden="1">
      <c r="A51" s="42"/>
      <c r="B51" s="45" t="s">
        <v>848</v>
      </c>
      <c r="C51" s="48" t="s">
        <v>846</v>
      </c>
      <c r="D51" s="61">
        <f>A128145423R_Latest</f>
        <v>21.443000000000001</v>
      </c>
      <c r="E51" s="61">
        <f>A128139879X_Latest</f>
        <v>21.832000000000001</v>
      </c>
      <c r="F51" s="61">
        <f>A128134335K_Latest</f>
        <v>21.018000000000001</v>
      </c>
      <c r="G51" s="61">
        <f>A128145463J_Latest</f>
        <v>21.533999999999999</v>
      </c>
      <c r="H51" s="61">
        <f>A128139919F_Latest</f>
        <v>22.088000000000001</v>
      </c>
      <c r="I51" s="61">
        <f>A128134375C_Latest</f>
        <v>20.937999999999999</v>
      </c>
      <c r="J51" s="61">
        <f>A128145471J_Latest</f>
        <v>37.130000000000003</v>
      </c>
      <c r="K51" s="61">
        <f>A128139927F_Latest</f>
        <v>38.978000000000002</v>
      </c>
      <c r="L51" s="61">
        <f>A128134383C_Latest</f>
        <v>35.198999999999998</v>
      </c>
      <c r="M51" s="61">
        <f>A128145431R_Latest</f>
        <v>42.408999999999999</v>
      </c>
      <c r="N51" s="61">
        <f>A128139887X_Latest</f>
        <v>43.881999999999998</v>
      </c>
      <c r="O51" s="61">
        <f>A128134343K_Latest</f>
        <v>40.970999999999997</v>
      </c>
      <c r="P51" s="61">
        <f>A128145399A_Latest</f>
        <v>33.787999999999997</v>
      </c>
      <c r="Q51" s="61">
        <f>A128139855F_Latest</f>
        <v>36.036999999999999</v>
      </c>
      <c r="R51" s="61">
        <f>A128134311T_Latest</f>
        <v>31.337</v>
      </c>
      <c r="S51" s="61">
        <f>A128145407R_Latest</f>
        <v>20.58</v>
      </c>
      <c r="T51" s="61">
        <f>A128139863F_Latest</f>
        <v>22.338999999999999</v>
      </c>
      <c r="U51" s="61">
        <f>A128134319K_Latest</f>
        <v>18.643000000000001</v>
      </c>
      <c r="V51" s="61">
        <f>A128145439J_Latest</f>
        <v>17.181999999999999</v>
      </c>
      <c r="W51" s="61">
        <f>A128139895X_Latest</f>
        <v>16.484999999999999</v>
      </c>
      <c r="X51" s="61">
        <f>A128134351K_Latest</f>
        <v>17.939</v>
      </c>
      <c r="Y51" s="61">
        <f>A128145415R_Latest</f>
        <v>17.423999999999999</v>
      </c>
      <c r="Z51" s="61">
        <f>A128139871F_Latest</f>
        <v>17.486000000000001</v>
      </c>
      <c r="AA51" s="61">
        <f>A128134327K_Latest</f>
        <v>17.36</v>
      </c>
      <c r="AB51" s="61">
        <f>A128145447J_Latest</f>
        <v>18.649999999999999</v>
      </c>
      <c r="AC51" s="61">
        <f>A128139903L_Latest</f>
        <v>18.128</v>
      </c>
      <c r="AD51" s="61">
        <f>A128134359C_Latest</f>
        <v>19.277999999999999</v>
      </c>
      <c r="AE51" s="61">
        <f>A128145455J_Latest</f>
        <v>18.280999999999999</v>
      </c>
      <c r="AF51" s="61">
        <f>A128139911L_Latest</f>
        <v>18.305</v>
      </c>
      <c r="AG51" s="61">
        <f>A128134367C_Latest</f>
        <v>18.254000000000001</v>
      </c>
      <c r="AH51" s="61">
        <f>A128145479A_Latest</f>
        <v>19.728999999999999</v>
      </c>
      <c r="AI51" s="61">
        <f>A128139935F_Latest</f>
        <v>17.673999999999999</v>
      </c>
      <c r="AJ51" s="61">
        <f>A128134391C_Latest</f>
        <v>22.827999999999999</v>
      </c>
      <c r="AK51" s="55">
        <v>7</v>
      </c>
    </row>
    <row r="52" spans="1:37" hidden="1">
      <c r="A52" s="49"/>
      <c r="B52" s="50"/>
      <c r="C52" s="50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</row>
    <row r="53" spans="1:37" hidden="1">
      <c r="A53" s="49"/>
      <c r="B53" s="50"/>
      <c r="C53" s="50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</row>
    <row r="54" spans="1:37" hidden="1">
      <c r="A54" s="54"/>
      <c r="B54" s="53"/>
      <c r="C54" s="53"/>
      <c r="D54" s="56">
        <v>1</v>
      </c>
      <c r="E54" s="56">
        <v>2</v>
      </c>
      <c r="F54" s="56">
        <v>3</v>
      </c>
      <c r="G54" s="56">
        <v>4</v>
      </c>
      <c r="H54" s="56">
        <v>5</v>
      </c>
      <c r="I54" s="56">
        <v>6</v>
      </c>
      <c r="J54" s="56">
        <v>7</v>
      </c>
      <c r="K54" s="56">
        <v>8</v>
      </c>
      <c r="L54" s="56">
        <v>9</v>
      </c>
      <c r="M54" s="56">
        <v>10</v>
      </c>
      <c r="N54" s="56">
        <v>11</v>
      </c>
      <c r="O54" s="56">
        <v>12</v>
      </c>
      <c r="P54" s="56">
        <v>13</v>
      </c>
      <c r="Q54" s="56">
        <v>14</v>
      </c>
      <c r="R54" s="56">
        <v>15</v>
      </c>
      <c r="S54" s="56">
        <v>16</v>
      </c>
      <c r="T54" s="56">
        <v>17</v>
      </c>
      <c r="U54" s="56">
        <v>18</v>
      </c>
      <c r="V54" s="56">
        <v>19</v>
      </c>
      <c r="W54" s="56">
        <v>20</v>
      </c>
      <c r="X54" s="56">
        <v>21</v>
      </c>
      <c r="Y54" s="56">
        <v>22</v>
      </c>
      <c r="Z54" s="56">
        <v>23</v>
      </c>
      <c r="AA54" s="56">
        <v>24</v>
      </c>
      <c r="AB54" s="56">
        <v>25</v>
      </c>
      <c r="AC54" s="56">
        <v>26</v>
      </c>
      <c r="AD54" s="56">
        <v>27</v>
      </c>
      <c r="AE54" s="56">
        <v>28</v>
      </c>
      <c r="AF54" s="56">
        <v>29</v>
      </c>
      <c r="AG54" s="56">
        <v>30</v>
      </c>
      <c r="AH54" s="56">
        <v>31</v>
      </c>
      <c r="AI54" s="56">
        <v>32</v>
      </c>
      <c r="AJ54" s="56">
        <v>33</v>
      </c>
    </row>
    <row r="55" spans="1:37" ht="15" hidden="1" customHeight="1">
      <c r="A55" s="38"/>
      <c r="B55" s="38"/>
      <c r="C55" s="38"/>
      <c r="D55" s="68" t="s">
        <v>834</v>
      </c>
      <c r="E55" s="68"/>
      <c r="F55" s="68"/>
      <c r="G55" s="68" t="s">
        <v>849</v>
      </c>
      <c r="H55" s="68"/>
      <c r="I55" s="68"/>
      <c r="J55" s="68" t="s">
        <v>850</v>
      </c>
      <c r="K55" s="68"/>
      <c r="L55" s="68"/>
      <c r="M55" s="68" t="s">
        <v>851</v>
      </c>
      <c r="N55" s="68"/>
      <c r="O55" s="68"/>
      <c r="P55" s="68" t="s">
        <v>852</v>
      </c>
      <c r="Q55" s="68"/>
      <c r="R55" s="68"/>
      <c r="S55" s="68" t="s">
        <v>853</v>
      </c>
      <c r="T55" s="68"/>
      <c r="U55" s="68"/>
      <c r="V55" s="68" t="s">
        <v>854</v>
      </c>
      <c r="W55" s="68"/>
      <c r="X55" s="68"/>
      <c r="Y55" s="68" t="s">
        <v>855</v>
      </c>
      <c r="Z55" s="68"/>
      <c r="AA55" s="68"/>
      <c r="AB55" s="68" t="s">
        <v>856</v>
      </c>
      <c r="AC55" s="68"/>
      <c r="AD55" s="68"/>
      <c r="AE55" s="68" t="s">
        <v>857</v>
      </c>
      <c r="AF55" s="68"/>
      <c r="AG55" s="68"/>
      <c r="AH55" s="68" t="s">
        <v>858</v>
      </c>
      <c r="AI55" s="68"/>
      <c r="AJ55" s="68"/>
    </row>
    <row r="56" spans="1:37" hidden="1">
      <c r="A56" s="38"/>
      <c r="B56" s="38"/>
      <c r="C56" s="38"/>
      <c r="D56" s="39" t="s">
        <v>836</v>
      </c>
      <c r="E56" s="39" t="s">
        <v>837</v>
      </c>
      <c r="F56" s="39" t="s">
        <v>838</v>
      </c>
      <c r="G56" s="39" t="s">
        <v>836</v>
      </c>
      <c r="H56" s="39" t="s">
        <v>837</v>
      </c>
      <c r="I56" s="39" t="s">
        <v>838</v>
      </c>
      <c r="J56" s="39" t="s">
        <v>836</v>
      </c>
      <c r="K56" s="39" t="s">
        <v>837</v>
      </c>
      <c r="L56" s="39" t="s">
        <v>838</v>
      </c>
      <c r="M56" s="39" t="s">
        <v>836</v>
      </c>
      <c r="N56" s="39" t="s">
        <v>837</v>
      </c>
      <c r="O56" s="39" t="s">
        <v>838</v>
      </c>
      <c r="P56" s="39" t="s">
        <v>836</v>
      </c>
      <c r="Q56" s="39" t="s">
        <v>837</v>
      </c>
      <c r="R56" s="39" t="s">
        <v>838</v>
      </c>
      <c r="S56" s="39" t="s">
        <v>836</v>
      </c>
      <c r="T56" s="39" t="s">
        <v>837</v>
      </c>
      <c r="U56" s="39" t="s">
        <v>838</v>
      </c>
      <c r="V56" s="39" t="s">
        <v>836</v>
      </c>
      <c r="W56" s="39" t="s">
        <v>837</v>
      </c>
      <c r="X56" s="39" t="s">
        <v>838</v>
      </c>
      <c r="Y56" s="39" t="s">
        <v>836</v>
      </c>
      <c r="Z56" s="39" t="s">
        <v>837</v>
      </c>
      <c r="AA56" s="39" t="s">
        <v>838</v>
      </c>
      <c r="AB56" s="39" t="s">
        <v>836</v>
      </c>
      <c r="AC56" s="39" t="s">
        <v>837</v>
      </c>
      <c r="AD56" s="39" t="s">
        <v>838</v>
      </c>
      <c r="AE56" s="39" t="s">
        <v>836</v>
      </c>
      <c r="AF56" s="39" t="s">
        <v>837</v>
      </c>
      <c r="AG56" s="39" t="s">
        <v>838</v>
      </c>
      <c r="AH56" s="39" t="s">
        <v>836</v>
      </c>
      <c r="AI56" s="39" t="s">
        <v>837</v>
      </c>
      <c r="AJ56" s="39" t="s">
        <v>838</v>
      </c>
    </row>
    <row r="57" spans="1:37" hidden="1">
      <c r="A57" s="38"/>
      <c r="B57" s="38"/>
      <c r="C57" s="38"/>
      <c r="D57" s="41" t="s">
        <v>839</v>
      </c>
      <c r="E57" s="41" t="s">
        <v>839</v>
      </c>
      <c r="F57" s="41" t="s">
        <v>839</v>
      </c>
      <c r="G57" s="41" t="s">
        <v>839</v>
      </c>
      <c r="H57" s="41" t="s">
        <v>839</v>
      </c>
      <c r="I57" s="41" t="s">
        <v>839</v>
      </c>
      <c r="J57" s="41" t="s">
        <v>839</v>
      </c>
      <c r="K57" s="41" t="s">
        <v>839</v>
      </c>
      <c r="L57" s="41" t="s">
        <v>839</v>
      </c>
      <c r="M57" s="41" t="s">
        <v>839</v>
      </c>
      <c r="N57" s="41" t="s">
        <v>839</v>
      </c>
      <c r="O57" s="41" t="s">
        <v>839</v>
      </c>
      <c r="P57" s="41" t="s">
        <v>839</v>
      </c>
      <c r="Q57" s="41" t="s">
        <v>839</v>
      </c>
      <c r="R57" s="41" t="s">
        <v>839</v>
      </c>
      <c r="S57" s="41" t="s">
        <v>839</v>
      </c>
      <c r="T57" s="41" t="s">
        <v>839</v>
      </c>
      <c r="U57" s="41" t="s">
        <v>839</v>
      </c>
      <c r="V57" s="41" t="s">
        <v>839</v>
      </c>
      <c r="W57" s="41" t="s">
        <v>839</v>
      </c>
      <c r="X57" s="41" t="s">
        <v>839</v>
      </c>
      <c r="Y57" s="41" t="s">
        <v>839</v>
      </c>
      <c r="Z57" s="41" t="s">
        <v>839</v>
      </c>
      <c r="AA57" s="41" t="s">
        <v>839</v>
      </c>
      <c r="AB57" s="41" t="s">
        <v>839</v>
      </c>
      <c r="AC57" s="41" t="s">
        <v>839</v>
      </c>
      <c r="AD57" s="41" t="s">
        <v>839</v>
      </c>
      <c r="AE57" s="41" t="s">
        <v>839</v>
      </c>
      <c r="AF57" s="41" t="s">
        <v>839</v>
      </c>
      <c r="AG57" s="41" t="s">
        <v>839</v>
      </c>
      <c r="AH57" s="41" t="s">
        <v>839</v>
      </c>
      <c r="AI57" s="41" t="s">
        <v>839</v>
      </c>
      <c r="AJ57" s="41" t="s">
        <v>839</v>
      </c>
    </row>
    <row r="58" spans="1:37" hidden="1">
      <c r="A58" s="42" t="s">
        <v>840</v>
      </c>
      <c r="B58" s="43"/>
      <c r="C58" s="43"/>
      <c r="D58" s="41"/>
      <c r="E58" s="41"/>
      <c r="F58" s="41"/>
      <c r="G58" s="44"/>
      <c r="H58" s="60"/>
      <c r="I58" s="60"/>
    </row>
    <row r="59" spans="1:37" hidden="1">
      <c r="A59" s="42"/>
      <c r="B59" s="45" t="s">
        <v>841</v>
      </c>
      <c r="C59" s="46" t="s">
        <v>839</v>
      </c>
      <c r="D59" s="19" t="s">
        <v>262</v>
      </c>
      <c r="E59" s="19" t="s">
        <v>263</v>
      </c>
      <c r="F59" s="19" t="s">
        <v>264</v>
      </c>
      <c r="G59" s="19" t="s">
        <v>285</v>
      </c>
      <c r="H59" s="19" t="s">
        <v>286</v>
      </c>
      <c r="I59" s="19" t="s">
        <v>287</v>
      </c>
      <c r="J59" s="19" t="s">
        <v>306</v>
      </c>
      <c r="K59" s="19" t="s">
        <v>307</v>
      </c>
      <c r="L59" s="19" t="s">
        <v>308</v>
      </c>
      <c r="M59" s="19" t="s">
        <v>327</v>
      </c>
      <c r="N59" s="19" t="s">
        <v>328</v>
      </c>
      <c r="O59" s="19" t="s">
        <v>329</v>
      </c>
      <c r="P59" s="19" t="s">
        <v>348</v>
      </c>
      <c r="Q59" s="19" t="s">
        <v>349</v>
      </c>
      <c r="R59" s="19" t="s">
        <v>350</v>
      </c>
      <c r="S59" s="19" t="s">
        <v>369</v>
      </c>
      <c r="T59" s="19" t="s">
        <v>370</v>
      </c>
      <c r="U59" s="19" t="s">
        <v>371</v>
      </c>
      <c r="V59" s="19" t="s">
        <v>390</v>
      </c>
      <c r="W59" s="19" t="s">
        <v>391</v>
      </c>
      <c r="X59" s="19" t="s">
        <v>392</v>
      </c>
      <c r="Y59" s="19" t="s">
        <v>411</v>
      </c>
      <c r="Z59" s="19" t="s">
        <v>412</v>
      </c>
      <c r="AA59" s="19" t="s">
        <v>413</v>
      </c>
      <c r="AB59" s="19" t="s">
        <v>432</v>
      </c>
      <c r="AC59" s="19" t="s">
        <v>433</v>
      </c>
      <c r="AD59" s="19" t="s">
        <v>434</v>
      </c>
      <c r="AE59" s="19" t="s">
        <v>453</v>
      </c>
      <c r="AF59" s="19" t="s">
        <v>454</v>
      </c>
      <c r="AG59" s="19" t="s">
        <v>455</v>
      </c>
      <c r="AH59" s="19" t="s">
        <v>474</v>
      </c>
      <c r="AI59" s="19" t="s">
        <v>475</v>
      </c>
      <c r="AJ59" s="19" t="s">
        <v>476</v>
      </c>
      <c r="AK59" s="55">
        <v>1</v>
      </c>
    </row>
    <row r="60" spans="1:37" hidden="1">
      <c r="A60" s="42"/>
      <c r="B60" s="45" t="s">
        <v>842</v>
      </c>
      <c r="C60" s="46" t="s">
        <v>839</v>
      </c>
      <c r="D60" s="19" t="s">
        <v>265</v>
      </c>
      <c r="E60" s="19" t="s">
        <v>266</v>
      </c>
      <c r="F60" s="19" t="s">
        <v>267</v>
      </c>
      <c r="G60" s="19" t="s">
        <v>288</v>
      </c>
      <c r="H60" s="19" t="s">
        <v>289</v>
      </c>
      <c r="I60" s="19" t="s">
        <v>290</v>
      </c>
      <c r="J60" s="19" t="s">
        <v>309</v>
      </c>
      <c r="K60" s="19" t="s">
        <v>310</v>
      </c>
      <c r="L60" s="19" t="s">
        <v>311</v>
      </c>
      <c r="M60" s="19" t="s">
        <v>330</v>
      </c>
      <c r="N60" s="19" t="s">
        <v>331</v>
      </c>
      <c r="O60" s="19" t="s">
        <v>332</v>
      </c>
      <c r="P60" s="19" t="s">
        <v>351</v>
      </c>
      <c r="Q60" s="19" t="s">
        <v>352</v>
      </c>
      <c r="R60" s="19" t="s">
        <v>353</v>
      </c>
      <c r="S60" s="19" t="s">
        <v>372</v>
      </c>
      <c r="T60" s="19" t="s">
        <v>373</v>
      </c>
      <c r="U60" s="19" t="s">
        <v>374</v>
      </c>
      <c r="V60" s="19" t="s">
        <v>393</v>
      </c>
      <c r="W60" s="19" t="s">
        <v>394</v>
      </c>
      <c r="X60" s="19" t="s">
        <v>395</v>
      </c>
      <c r="Y60" s="19" t="s">
        <v>414</v>
      </c>
      <c r="Z60" s="19" t="s">
        <v>415</v>
      </c>
      <c r="AA60" s="19" t="s">
        <v>416</v>
      </c>
      <c r="AB60" s="19" t="s">
        <v>435</v>
      </c>
      <c r="AC60" s="19" t="s">
        <v>436</v>
      </c>
      <c r="AD60" s="19" t="s">
        <v>437</v>
      </c>
      <c r="AE60" s="19" t="s">
        <v>456</v>
      </c>
      <c r="AF60" s="19" t="s">
        <v>457</v>
      </c>
      <c r="AG60" s="19" t="s">
        <v>458</v>
      </c>
      <c r="AH60" s="19" t="s">
        <v>477</v>
      </c>
      <c r="AI60" s="19" t="s">
        <v>478</v>
      </c>
      <c r="AJ60" s="19" t="s">
        <v>479</v>
      </c>
      <c r="AK60" s="55">
        <v>2</v>
      </c>
    </row>
    <row r="61" spans="1:37" hidden="1">
      <c r="A61" s="42"/>
      <c r="B61" s="45" t="s">
        <v>843</v>
      </c>
      <c r="C61" s="46" t="s">
        <v>839</v>
      </c>
      <c r="D61" s="19" t="s">
        <v>268</v>
      </c>
      <c r="E61" s="19" t="s">
        <v>269</v>
      </c>
      <c r="F61" s="19" t="s">
        <v>270</v>
      </c>
      <c r="G61" s="19" t="s">
        <v>291</v>
      </c>
      <c r="H61" s="19" t="s">
        <v>292</v>
      </c>
      <c r="I61" s="19" t="s">
        <v>293</v>
      </c>
      <c r="J61" s="19" t="s">
        <v>312</v>
      </c>
      <c r="K61" s="19" t="s">
        <v>313</v>
      </c>
      <c r="L61" s="19" t="s">
        <v>314</v>
      </c>
      <c r="M61" s="19" t="s">
        <v>333</v>
      </c>
      <c r="N61" s="19" t="s">
        <v>334</v>
      </c>
      <c r="O61" s="19" t="s">
        <v>335</v>
      </c>
      <c r="P61" s="19" t="s">
        <v>354</v>
      </c>
      <c r="Q61" s="19" t="s">
        <v>355</v>
      </c>
      <c r="R61" s="19" t="s">
        <v>356</v>
      </c>
      <c r="S61" s="19" t="s">
        <v>375</v>
      </c>
      <c r="T61" s="19" t="s">
        <v>376</v>
      </c>
      <c r="U61" s="19" t="s">
        <v>377</v>
      </c>
      <c r="V61" s="19" t="s">
        <v>396</v>
      </c>
      <c r="W61" s="19" t="s">
        <v>397</v>
      </c>
      <c r="X61" s="19" t="s">
        <v>398</v>
      </c>
      <c r="Y61" s="19" t="s">
        <v>417</v>
      </c>
      <c r="Z61" s="19" t="s">
        <v>418</v>
      </c>
      <c r="AA61" s="19" t="s">
        <v>419</v>
      </c>
      <c r="AB61" s="19" t="s">
        <v>438</v>
      </c>
      <c r="AC61" s="19" t="s">
        <v>439</v>
      </c>
      <c r="AD61" s="19" t="s">
        <v>440</v>
      </c>
      <c r="AE61" s="19" t="s">
        <v>459</v>
      </c>
      <c r="AF61" s="19" t="s">
        <v>460</v>
      </c>
      <c r="AG61" s="19" t="s">
        <v>461</v>
      </c>
      <c r="AH61" s="19" t="s">
        <v>480</v>
      </c>
      <c r="AI61" s="19" t="s">
        <v>481</v>
      </c>
      <c r="AJ61" s="19" t="s">
        <v>482</v>
      </c>
      <c r="AK61" s="55">
        <v>3</v>
      </c>
    </row>
    <row r="62" spans="1:37" hidden="1">
      <c r="A62" s="42"/>
      <c r="B62" s="45" t="s">
        <v>844</v>
      </c>
      <c r="C62" s="46" t="s">
        <v>839</v>
      </c>
      <c r="D62" s="19" t="s">
        <v>271</v>
      </c>
      <c r="E62" s="19" t="s">
        <v>272</v>
      </c>
      <c r="F62" s="19" t="s">
        <v>273</v>
      </c>
      <c r="G62" s="19" t="s">
        <v>294</v>
      </c>
      <c r="H62" s="19" t="s">
        <v>295</v>
      </c>
      <c r="I62" s="19" t="s">
        <v>296</v>
      </c>
      <c r="J62" s="19" t="s">
        <v>315</v>
      </c>
      <c r="K62" s="19" t="s">
        <v>316</v>
      </c>
      <c r="L62" s="19" t="s">
        <v>317</v>
      </c>
      <c r="M62" s="19" t="s">
        <v>336</v>
      </c>
      <c r="N62" s="19" t="s">
        <v>337</v>
      </c>
      <c r="O62" s="19" t="s">
        <v>338</v>
      </c>
      <c r="P62" s="19" t="s">
        <v>357</v>
      </c>
      <c r="Q62" s="19" t="s">
        <v>358</v>
      </c>
      <c r="R62" s="19" t="s">
        <v>359</v>
      </c>
      <c r="S62" s="19" t="s">
        <v>378</v>
      </c>
      <c r="T62" s="19" t="s">
        <v>379</v>
      </c>
      <c r="U62" s="19" t="s">
        <v>380</v>
      </c>
      <c r="V62" s="19" t="s">
        <v>399</v>
      </c>
      <c r="W62" s="19" t="s">
        <v>400</v>
      </c>
      <c r="X62" s="19" t="s">
        <v>401</v>
      </c>
      <c r="Y62" s="19" t="s">
        <v>420</v>
      </c>
      <c r="Z62" s="19" t="s">
        <v>421</v>
      </c>
      <c r="AA62" s="19" t="s">
        <v>422</v>
      </c>
      <c r="AB62" s="19" t="s">
        <v>441</v>
      </c>
      <c r="AC62" s="19" t="s">
        <v>442</v>
      </c>
      <c r="AD62" s="19" t="s">
        <v>443</v>
      </c>
      <c r="AE62" s="19" t="s">
        <v>462</v>
      </c>
      <c r="AF62" s="19" t="s">
        <v>463</v>
      </c>
      <c r="AG62" s="19" t="s">
        <v>464</v>
      </c>
      <c r="AH62" s="19" t="s">
        <v>483</v>
      </c>
      <c r="AI62" s="19" t="s">
        <v>484</v>
      </c>
      <c r="AJ62" s="19" t="s">
        <v>485</v>
      </c>
      <c r="AK62" s="55">
        <v>4</v>
      </c>
    </row>
    <row r="63" spans="1:37" hidden="1">
      <c r="A63" s="42"/>
      <c r="B63" s="45" t="s">
        <v>845</v>
      </c>
      <c r="C63" s="48" t="s">
        <v>846</v>
      </c>
      <c r="D63" s="19" t="s">
        <v>276</v>
      </c>
      <c r="E63" s="19" t="s">
        <v>277</v>
      </c>
      <c r="F63" s="19" t="s">
        <v>278</v>
      </c>
      <c r="G63" s="19" t="s">
        <v>297</v>
      </c>
      <c r="H63" s="19" t="s">
        <v>298</v>
      </c>
      <c r="I63" s="19" t="s">
        <v>299</v>
      </c>
      <c r="J63" s="19" t="s">
        <v>318</v>
      </c>
      <c r="K63" s="19" t="s">
        <v>319</v>
      </c>
      <c r="L63" s="19" t="s">
        <v>320</v>
      </c>
      <c r="M63" s="19" t="s">
        <v>339</v>
      </c>
      <c r="N63" s="19" t="s">
        <v>340</v>
      </c>
      <c r="O63" s="19" t="s">
        <v>341</v>
      </c>
      <c r="P63" s="19" t="s">
        <v>360</v>
      </c>
      <c r="Q63" s="19" t="s">
        <v>361</v>
      </c>
      <c r="R63" s="19" t="s">
        <v>362</v>
      </c>
      <c r="S63" s="19" t="s">
        <v>381</v>
      </c>
      <c r="T63" s="19" t="s">
        <v>382</v>
      </c>
      <c r="U63" s="19" t="s">
        <v>383</v>
      </c>
      <c r="V63" s="19" t="s">
        <v>402</v>
      </c>
      <c r="W63" s="19" t="s">
        <v>403</v>
      </c>
      <c r="X63" s="19" t="s">
        <v>404</v>
      </c>
      <c r="Y63" s="19" t="s">
        <v>423</v>
      </c>
      <c r="Z63" s="19" t="s">
        <v>424</v>
      </c>
      <c r="AA63" s="19" t="s">
        <v>425</v>
      </c>
      <c r="AB63" s="19" t="s">
        <v>444</v>
      </c>
      <c r="AC63" s="19" t="s">
        <v>445</v>
      </c>
      <c r="AD63" s="19" t="s">
        <v>446</v>
      </c>
      <c r="AE63" s="19" t="s">
        <v>465</v>
      </c>
      <c r="AF63" s="19" t="s">
        <v>466</v>
      </c>
      <c r="AG63" s="19" t="s">
        <v>467</v>
      </c>
      <c r="AH63" s="19" t="s">
        <v>486</v>
      </c>
      <c r="AI63" s="19" t="s">
        <v>487</v>
      </c>
      <c r="AJ63" s="19" t="s">
        <v>488</v>
      </c>
      <c r="AK63" s="55">
        <v>5</v>
      </c>
    </row>
    <row r="64" spans="1:37" hidden="1">
      <c r="A64" s="42"/>
      <c r="B64" s="45" t="s">
        <v>847</v>
      </c>
      <c r="C64" s="48" t="s">
        <v>846</v>
      </c>
      <c r="D64" s="19" t="s">
        <v>279</v>
      </c>
      <c r="E64" s="19" t="s">
        <v>280</v>
      </c>
      <c r="F64" s="19" t="s">
        <v>281</v>
      </c>
      <c r="G64" s="19" t="s">
        <v>300</v>
      </c>
      <c r="H64" s="19" t="s">
        <v>301</v>
      </c>
      <c r="I64" s="19" t="s">
        <v>302</v>
      </c>
      <c r="J64" s="19" t="s">
        <v>321</v>
      </c>
      <c r="K64" s="19" t="s">
        <v>322</v>
      </c>
      <c r="L64" s="19" t="s">
        <v>323</v>
      </c>
      <c r="M64" s="19" t="s">
        <v>342</v>
      </c>
      <c r="N64" s="19" t="s">
        <v>343</v>
      </c>
      <c r="O64" s="19" t="s">
        <v>344</v>
      </c>
      <c r="P64" s="19" t="s">
        <v>363</v>
      </c>
      <c r="Q64" s="19" t="s">
        <v>364</v>
      </c>
      <c r="R64" s="19" t="s">
        <v>365</v>
      </c>
      <c r="S64" s="19" t="s">
        <v>384</v>
      </c>
      <c r="T64" s="19" t="s">
        <v>385</v>
      </c>
      <c r="U64" s="19" t="s">
        <v>386</v>
      </c>
      <c r="V64" s="19" t="s">
        <v>405</v>
      </c>
      <c r="W64" s="19" t="s">
        <v>406</v>
      </c>
      <c r="X64" s="19" t="s">
        <v>407</v>
      </c>
      <c r="Y64" s="19" t="s">
        <v>426</v>
      </c>
      <c r="Z64" s="19" t="s">
        <v>427</v>
      </c>
      <c r="AA64" s="19" t="s">
        <v>428</v>
      </c>
      <c r="AB64" s="19" t="s">
        <v>447</v>
      </c>
      <c r="AC64" s="19" t="s">
        <v>448</v>
      </c>
      <c r="AD64" s="19" t="s">
        <v>449</v>
      </c>
      <c r="AE64" s="19" t="s">
        <v>468</v>
      </c>
      <c r="AF64" s="19" t="s">
        <v>469</v>
      </c>
      <c r="AG64" s="19" t="s">
        <v>470</v>
      </c>
      <c r="AH64" s="19" t="s">
        <v>489</v>
      </c>
      <c r="AI64" s="19" t="s">
        <v>490</v>
      </c>
      <c r="AJ64" s="19" t="s">
        <v>491</v>
      </c>
      <c r="AK64" s="55">
        <v>6</v>
      </c>
    </row>
    <row r="65" spans="1:37" hidden="1">
      <c r="A65" s="42"/>
      <c r="B65" s="45" t="s">
        <v>848</v>
      </c>
      <c r="C65" s="48" t="s">
        <v>846</v>
      </c>
      <c r="D65" s="19" t="s">
        <v>282</v>
      </c>
      <c r="E65" s="19" t="s">
        <v>283</v>
      </c>
      <c r="F65" s="19" t="s">
        <v>284</v>
      </c>
      <c r="G65" s="19" t="s">
        <v>303</v>
      </c>
      <c r="H65" s="19" t="s">
        <v>304</v>
      </c>
      <c r="I65" s="19" t="s">
        <v>305</v>
      </c>
      <c r="J65" s="19" t="s">
        <v>324</v>
      </c>
      <c r="K65" s="19" t="s">
        <v>325</v>
      </c>
      <c r="L65" s="19" t="s">
        <v>326</v>
      </c>
      <c r="M65" s="19" t="s">
        <v>345</v>
      </c>
      <c r="N65" s="19" t="s">
        <v>346</v>
      </c>
      <c r="O65" s="19" t="s">
        <v>347</v>
      </c>
      <c r="P65" s="19" t="s">
        <v>366</v>
      </c>
      <c r="Q65" s="19" t="s">
        <v>367</v>
      </c>
      <c r="R65" s="19" t="s">
        <v>368</v>
      </c>
      <c r="S65" s="19" t="s">
        <v>387</v>
      </c>
      <c r="T65" s="19" t="s">
        <v>388</v>
      </c>
      <c r="U65" s="19" t="s">
        <v>389</v>
      </c>
      <c r="V65" s="19" t="s">
        <v>408</v>
      </c>
      <c r="W65" s="19" t="s">
        <v>409</v>
      </c>
      <c r="X65" s="19" t="s">
        <v>410</v>
      </c>
      <c r="Y65" s="19" t="s">
        <v>429</v>
      </c>
      <c r="Z65" s="19" t="s">
        <v>430</v>
      </c>
      <c r="AA65" s="19" t="s">
        <v>431</v>
      </c>
      <c r="AB65" s="19" t="s">
        <v>450</v>
      </c>
      <c r="AC65" s="19" t="s">
        <v>451</v>
      </c>
      <c r="AD65" s="19" t="s">
        <v>452</v>
      </c>
      <c r="AE65" s="19" t="s">
        <v>471</v>
      </c>
      <c r="AF65" s="19" t="s">
        <v>472</v>
      </c>
      <c r="AG65" s="19" t="s">
        <v>473</v>
      </c>
      <c r="AH65" s="19" t="s">
        <v>492</v>
      </c>
      <c r="AI65" s="19" t="s">
        <v>493</v>
      </c>
      <c r="AJ65" s="19" t="s">
        <v>494</v>
      </c>
      <c r="AK65" s="55">
        <v>7</v>
      </c>
    </row>
    <row r="66" spans="1:37" hidden="1">
      <c r="A66" s="49"/>
      <c r="B66" s="50"/>
      <c r="C66" s="50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</row>
    <row r="67" spans="1:37">
      <c r="B67" s="54"/>
      <c r="C67" s="54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</row>
    <row r="68" spans="1:37" ht="15" customHeight="1">
      <c r="B68" s="54"/>
      <c r="C68" s="54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</row>
    <row r="69" spans="1:37" ht="15" customHeight="1"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</row>
  </sheetData>
  <mergeCells count="28">
    <mergeCell ref="S41:U41"/>
    <mergeCell ref="M6:U6"/>
    <mergeCell ref="A8:I8"/>
    <mergeCell ref="M8:S8"/>
    <mergeCell ref="B10:C10"/>
    <mergeCell ref="D10:F10"/>
    <mergeCell ref="H10:J10"/>
    <mergeCell ref="D41:F41"/>
    <mergeCell ref="G41:I41"/>
    <mergeCell ref="J41:L41"/>
    <mergeCell ref="M41:O41"/>
    <mergeCell ref="P41:R41"/>
    <mergeCell ref="D55:F55"/>
    <mergeCell ref="G55:I55"/>
    <mergeCell ref="J55:L55"/>
    <mergeCell ref="M55:O55"/>
    <mergeCell ref="P55:R55"/>
    <mergeCell ref="AH55:AJ55"/>
    <mergeCell ref="V41:X41"/>
    <mergeCell ref="Y41:AA41"/>
    <mergeCell ref="AB41:AD41"/>
    <mergeCell ref="AE41:AG41"/>
    <mergeCell ref="AH41:AJ41"/>
    <mergeCell ref="S55:U55"/>
    <mergeCell ref="V55:X55"/>
    <mergeCell ref="Y55:AA55"/>
    <mergeCell ref="AB55:AD55"/>
    <mergeCell ref="AE55:AG55"/>
  </mergeCells>
  <dataValidations count="1">
    <dataValidation type="list" allowBlank="1" showInputMessage="1" showErrorMessage="1" sqref="D10:F10" xr:uid="{8AB00CD5-B644-4382-A452-B597C4B79689}">
      <formula1>$B$24:$B$34</formula1>
    </dataValidation>
  </dataValidations>
  <hyperlinks>
    <hyperlink ref="A23" r:id="rId1" display="http://www.abs.gov.au/websitedbs/d3310114.nsf/Home/©+Copyright?OpenDocument" xr:uid="{C8ED71C7-19A6-4684-96FA-AF7898031718}"/>
    <hyperlink ref="D59" location="A128146214L" display="A128146214L" xr:uid="{B17DF4F2-F346-41C2-932B-F7172B5E5868}"/>
    <hyperlink ref="D60" location="A128143046J" display="A128143046J" xr:uid="{9D47B558-0A0E-44F2-99BD-C1940CBA4E2C}"/>
    <hyperlink ref="D61" location="A128147006L" display="A128147006L" xr:uid="{CE3B1F15-33CA-4081-BA27-A87519A0A670}"/>
    <hyperlink ref="D62" location="A128147798W" display="A128147798W" xr:uid="{A48DFF23-5BFC-4D6A-A00B-3CEF1BB25BE2}"/>
    <hyperlink ref="D63" location="A128143839J" display="A128143839J" xr:uid="{90E59821-F13D-4B88-A583-2BFCA3E0CB3A}"/>
    <hyperlink ref="D64" location="A128144631R" display="A128144631R" xr:uid="{957A43AF-B080-499F-A1A8-C7C9812CF5AC}"/>
    <hyperlink ref="D65" location="A128145423R" display="A128145423R" xr:uid="{9D3862C9-268A-403D-803F-EBF042843C26}"/>
    <hyperlink ref="G59" location="A128146254F" display="A128146254F" xr:uid="{E3677E5F-1F30-4C30-943C-7D4E63CF044A}"/>
    <hyperlink ref="G60" location="A128143086A" display="A128143086A" xr:uid="{51742551-6584-471E-BE07-9A2400814145}"/>
    <hyperlink ref="G61" location="A128147046F" display="A128147046F" xr:uid="{392F24CC-E1C8-4BE4-8F42-7C19D92534D3}"/>
    <hyperlink ref="G62" location="A128147838C" display="A128147838C" xr:uid="{225FF7A9-CF41-49EF-8850-C77112208257}"/>
    <hyperlink ref="G63" location="A128143879A" display="A128143879A" xr:uid="{F2C1FBA3-93EE-42E3-81CD-4DB3AD823F61}"/>
    <hyperlink ref="G64" location="A128144671J" display="A128144671J" xr:uid="{A79AACEF-5F20-454B-B823-2721E4958A54}"/>
    <hyperlink ref="G65" location="A128145463J" display="A128145463J" xr:uid="{5771B719-4F34-4132-A4C1-3212B5DAF328}"/>
    <hyperlink ref="J59" location="A128146262F" display="A128146262F" xr:uid="{D11EBF66-BABE-49E0-B0D5-184B6E5ED79D}"/>
    <hyperlink ref="J60" location="A128143094A" display="A128143094A" xr:uid="{92C8F4CA-D920-402D-8856-D9BA32021B72}"/>
    <hyperlink ref="J61" location="A128147054F" display="A128147054F" xr:uid="{9A1DDD95-578B-475F-AC11-5BB93099C41B}"/>
    <hyperlink ref="J62" location="A128147846C" display="A128147846C" xr:uid="{18136204-AF11-4209-A67C-3B3DD73C4541}"/>
    <hyperlink ref="J63" location="A128143887A" display="A128143887A" xr:uid="{BFC5B5CB-1AC1-4485-A1A7-3092297F0B7C}"/>
    <hyperlink ref="J64" location="A128144679A" display="A128144679A" xr:uid="{757931A6-3FB7-47C4-B64E-79B0914C5CBA}"/>
    <hyperlink ref="J65" location="A128145471J" display="A128145471J" xr:uid="{2480FD9E-779B-4F77-B703-0E1C2E461EB5}"/>
    <hyperlink ref="M59" location="A128146222L" display="A128146222L" xr:uid="{808966F1-BAC6-4C78-85DB-F9330B5CDC78}"/>
    <hyperlink ref="M60" location="A128143054J" display="A128143054J" xr:uid="{A0D66D4E-5AA1-4E75-A506-89395479AC44}"/>
    <hyperlink ref="M61" location="A128147014L" display="A128147014L" xr:uid="{225E804F-7AB3-4F33-9D93-4A7B1C3812B7}"/>
    <hyperlink ref="M62" location="A128147806K" display="A128147806K" xr:uid="{11EEF649-CD93-4998-90DF-D5678E1646FC}"/>
    <hyperlink ref="M63" location="A128143847J" display="A128143847J" xr:uid="{94AD6579-AB96-4590-BBA0-1015F19681EA}"/>
    <hyperlink ref="M64" location="A128144639J" display="A128144639J" xr:uid="{D0678772-BC05-41CD-9301-7A4595D31708}"/>
    <hyperlink ref="M65" location="A128145431R" display="A128145431R" xr:uid="{1F78B9E1-750E-4248-A7BD-8149A1FC365B}"/>
    <hyperlink ref="P59" location="A128146190F" display="A128146190F" xr:uid="{3350B300-5B91-4957-896F-BA46258D848A}"/>
    <hyperlink ref="P60" location="A128143022R" display="A128143022R" xr:uid="{B461773A-133F-4625-B0BC-7C8457CEB28E}"/>
    <hyperlink ref="P61" location="A128146982C" display="A128146982C" xr:uid="{6804092B-B5AA-4880-8515-45A995A3F0BB}"/>
    <hyperlink ref="P62" location="A128147774C" display="A128147774C" xr:uid="{2D6A27A3-049C-4263-8E89-8DD2F56D59DB}"/>
    <hyperlink ref="P63" location="A128143815R" display="A128143815R" xr:uid="{FF0D9AC7-29E7-4375-8FF4-11977A342951}"/>
    <hyperlink ref="P64" location="A128144607R" display="A128144607R" xr:uid="{6FC56ED0-CA45-47D2-805B-C08B58E42272}"/>
    <hyperlink ref="P65" location="A128145399A" display="A128145399A" xr:uid="{22245CDA-F349-4930-8851-777AEC9BCCDB}"/>
    <hyperlink ref="S59" location="A128146198X" display="A128146198X" xr:uid="{84948A07-53BA-4B68-844C-2BE11460AE9D}"/>
    <hyperlink ref="S60" location="A128143030R" display="A128143030R" xr:uid="{B3F4630C-7C6D-4BD0-AFCB-D1295F54FB8D}"/>
    <hyperlink ref="S61" location="A128146990C" display="A128146990C" xr:uid="{5C1FE6B6-5FD3-46C0-BE93-778EA7B65D83}"/>
    <hyperlink ref="S62" location="A128147782C" display="A128147782C" xr:uid="{AB25CCDD-2DD5-4F99-8E6A-1C36F4DC297F}"/>
    <hyperlink ref="S63" location="A128143823R" display="A128143823R" xr:uid="{2D995545-AA4A-49D4-BC6B-9F047CDDFD0D}"/>
    <hyperlink ref="S64" location="A128144615R" display="A128144615R" xr:uid="{4711B02E-DC62-4A7F-8D2D-0551F34DF536}"/>
    <hyperlink ref="S65" location="A128145407R" display="A128145407R" xr:uid="{B4CC4C20-AC85-4A27-9E26-E52C4D2CD220}"/>
    <hyperlink ref="V59" location="A128146230L" display="A128146230L" xr:uid="{0EBE5E62-E4D5-4999-AF9B-87FE9C865829}"/>
    <hyperlink ref="V60" location="A128143062J" display="A128143062J" xr:uid="{525D0288-6AF1-49EF-A674-1522B2B76007}"/>
    <hyperlink ref="V61" location="A128147022L" display="A128147022L" xr:uid="{F78AE4E8-E282-44E7-B67A-F83E816FD336}"/>
    <hyperlink ref="V62" location="A128147814K" display="A128147814K" xr:uid="{FF4C016A-1230-4953-B652-2C1835A79134}"/>
    <hyperlink ref="V63" location="A128143855J" display="A128143855J" xr:uid="{C3E4C55F-3C60-4801-B0B1-A6535EB0DAB9}"/>
    <hyperlink ref="V64" location="A128144647J" display="A128144647J" xr:uid="{07A8165B-5E52-4A9F-B29E-D1437A755627}"/>
    <hyperlink ref="V65" location="A128145439J" display="A128145439J" xr:uid="{FB965F11-0669-4166-8E85-F10593BA8576}"/>
    <hyperlink ref="Y59" location="A128146206L" display="A128146206L" xr:uid="{D025520E-A9A9-4ACE-94FB-58AB0D9FF06C}"/>
    <hyperlink ref="Y60" location="A128143038J" display="A128143038J" xr:uid="{159076C1-1814-4152-9F84-F875E6AE2BD2}"/>
    <hyperlink ref="Y61" location="A128146998W" display="A128146998W" xr:uid="{E7C6181E-E8F6-4AC8-A203-DE50B24E3D1A}"/>
    <hyperlink ref="Y62" location="A128147790C" display="A128147790C" xr:uid="{BD66673C-C07C-4823-BF60-D948B6D120F7}"/>
    <hyperlink ref="Y63" location="A128143831R" display="A128143831R" xr:uid="{FF925A1C-C44E-4019-8015-FE6B6D9BA366}"/>
    <hyperlink ref="Y64" location="A128144623R" display="A128144623R" xr:uid="{1360833C-EDFF-44B2-A7AC-A5EFE05C25F6}"/>
    <hyperlink ref="Y65" location="A128145415R" display="A128145415R" xr:uid="{E35D6549-DBC2-43A7-A69A-AC4CDABAE7D0}"/>
    <hyperlink ref="AB59" location="A128146238F" display="A128146238F" xr:uid="{73BCBCFB-0985-457F-805D-95FBE2F0A1AE}"/>
    <hyperlink ref="AB60" location="A128143070J" display="A128143070J" xr:uid="{3297567A-C1EB-4E37-AD3E-949D6DAF2CBA}"/>
    <hyperlink ref="AB61" location="A128147030L" display="A128147030L" xr:uid="{F3F81D8B-59C1-4B96-B5A4-7437FBA01E2E}"/>
    <hyperlink ref="AB62" location="A128147822K" display="A128147822K" xr:uid="{39B91A50-660F-4D52-849C-9EF9B73C7D76}"/>
    <hyperlink ref="AB63" location="A128143863J" display="A128143863J" xr:uid="{82E6FEF0-5A87-40C7-A64A-51EFB1A1E64B}"/>
    <hyperlink ref="AB64" location="A128144655J" display="A128144655J" xr:uid="{2BDB6D4D-58E4-43D5-9891-CC11C87F8FC7}"/>
    <hyperlink ref="AB65" location="A128145447J" display="A128145447J" xr:uid="{E43B3FBE-A2FB-40B9-83F0-8CEF354E0030}"/>
    <hyperlink ref="AE59" location="A128146246F" display="A128146246F" xr:uid="{1DC11B3B-3589-4EFA-A8F3-B73403DB821D}"/>
    <hyperlink ref="AE60" location="A128143078A" display="A128143078A" xr:uid="{B26DF0F7-0F5C-4558-A795-80E384D3D7D6}"/>
    <hyperlink ref="AE61" location="A128147038F" display="A128147038F" xr:uid="{9B533EE1-B09F-4CE5-B137-EEB3A9BE456E}"/>
    <hyperlink ref="AE62" location="A128147830K" display="A128147830K" xr:uid="{3B7FC8DF-E203-491B-AEF2-9D62A771025C}"/>
    <hyperlink ref="AE63" location="A128143871J" display="A128143871J" xr:uid="{19F6C803-4F69-4CE6-85F3-B1839FBD0DB5}"/>
    <hyperlink ref="AE64" location="A128144663J" display="A128144663J" xr:uid="{613C02A1-E7F3-4C36-895C-2BD8BFB0E9E1}"/>
    <hyperlink ref="AE65" location="A128145455J" display="A128145455J" xr:uid="{CF1CB9A5-F3AB-45A2-8C10-10C81381DB1F}"/>
    <hyperlink ref="AH59" location="A128146270F" display="A128146270F" xr:uid="{57908E34-CE14-4550-8036-51FA906CE312}"/>
    <hyperlink ref="AH60" location="A128143102R" display="A128143102R" xr:uid="{39B0E257-C7E7-44EA-8F96-FEF88B7B7F44}"/>
    <hyperlink ref="AH61" location="A128147062F" display="A128147062F" xr:uid="{64CD7280-57FB-45D6-97B1-8D461DEFDCD4}"/>
    <hyperlink ref="AH62" location="A128147854C" display="A128147854C" xr:uid="{810A99CB-126F-40D2-89EF-C154139BA44B}"/>
    <hyperlink ref="AH63" location="A128143895A" display="A128143895A" xr:uid="{CD3DE83C-2F86-43E9-8B3B-47440F07F24D}"/>
    <hyperlink ref="AH64" location="A128144687A" display="A128144687A" xr:uid="{2CC38A28-CC5F-4AC5-95D8-226454ED85B2}"/>
    <hyperlink ref="AH65" location="A128145479A" display="A128145479A" xr:uid="{4D03B8F0-CF76-4C78-A54E-9D6F5D69570B}"/>
    <hyperlink ref="E59" location="A128140670J" display="A128140670J" xr:uid="{AF60E114-87E1-4CF2-A729-328D56EB3028}"/>
    <hyperlink ref="E60" location="A128137502L" display="A128137502L" xr:uid="{1FEB258E-12AD-4A83-99B9-F76EE58570A4}"/>
    <hyperlink ref="E61" location="A128141462J" display="A128141462J" xr:uid="{8E339C1A-E8DD-4E25-B0D9-D12946BD37E7}"/>
    <hyperlink ref="E62" location="A128142254J" display="A128142254J" xr:uid="{89BCA900-D429-460F-B99A-AE8F0869A8BA}"/>
    <hyperlink ref="E63" location="A128138295A" display="A128138295A" xr:uid="{3C4A985A-FF68-40C5-A939-E96A6EED0080}"/>
    <hyperlink ref="E64" location="A128139087A" display="A128139087A" xr:uid="{0F07C387-30FE-4C67-A04A-6B3B72F8939F}"/>
    <hyperlink ref="E65" location="A128139879X" display="A128139879X" xr:uid="{5D1A6BBC-651D-4B81-AC22-385D64EC7110}"/>
    <hyperlink ref="H59" location="A128140710R" display="A128140710R" xr:uid="{6F290A1F-246F-43B8-9D13-67A739253D2C}"/>
    <hyperlink ref="H60" location="A128137542F" display="A128137542F" xr:uid="{133730F0-89A6-41A9-837C-BDBF0E4BD181}"/>
    <hyperlink ref="H61" location="A128141502R" display="A128141502R" xr:uid="{8B47E401-4452-4579-AF50-48CFA4C2A199}"/>
    <hyperlink ref="H62" location="A128142294A" display="A128142294A" xr:uid="{27071375-159A-4C5D-AC08-7234C2C35FD0}"/>
    <hyperlink ref="H63" location="A128138335J" display="A128138335J" xr:uid="{33A82224-435D-4768-8F7F-41F2667C421E}"/>
    <hyperlink ref="H64" location="A128139127J" display="A128139127J" xr:uid="{D36BFA28-2BC3-4CD5-B7E8-0FA17C0AB1A8}"/>
    <hyperlink ref="H65" location="A128139919F" display="A128139919F" xr:uid="{FA8E7194-7D4F-43B9-8B0F-EBFA25BECEE7}"/>
    <hyperlink ref="K59" location="A128140718J" display="A128140718J" xr:uid="{C0A490A5-EAA8-4888-AFA9-ABD9F00FBAD9}"/>
    <hyperlink ref="K60" location="A128137550F" display="A128137550F" xr:uid="{636FE556-700F-4396-B280-274691A6DA02}"/>
    <hyperlink ref="K61" location="A128141510R" display="A128141510R" xr:uid="{F9D0E7D8-295A-48BD-BE7A-442DE8633BC8}"/>
    <hyperlink ref="K62" location="A128142302R" display="A128142302R" xr:uid="{DA977B15-77C5-42B4-85A2-38AB1566FA8D}"/>
    <hyperlink ref="K63" location="A128138343J" display="A128138343J" xr:uid="{83E43FAD-FF65-4B0B-9CBE-4349044D936B}"/>
    <hyperlink ref="K64" location="A128139135J" display="A128139135J" xr:uid="{07A6A374-C109-4855-9C71-443EADD284DB}"/>
    <hyperlink ref="K65" location="A128139927F" display="A128139927F" xr:uid="{E8DF0AB1-F35B-4433-9424-8447181880F2}"/>
    <hyperlink ref="N59" location="A128140678A" display="A128140678A" xr:uid="{BD0348E0-DC4D-4DF0-ACF8-5CC450FF9CED}"/>
    <hyperlink ref="N60" location="A128137510L" display="A128137510L" xr:uid="{E36549CF-65A9-44C6-B7A2-AB1C633B0414}"/>
    <hyperlink ref="N61" location="A128141470J" display="A128141470J" xr:uid="{0B6AB455-B424-40CB-A979-CFFF1DFD3529}"/>
    <hyperlink ref="N62" location="A128142262J" display="A128142262J" xr:uid="{050C2B7D-48DA-4EBB-B4C9-99F3E1C24160}"/>
    <hyperlink ref="N63" location="A128138303R" display="A128138303R" xr:uid="{25CE943A-45C0-4EAE-BFD9-68DF2C183CA4}"/>
    <hyperlink ref="N64" location="A128139095A" display="A128139095A" xr:uid="{0A11F10A-B1BF-476D-B2ED-19E72F4DC4F6}"/>
    <hyperlink ref="N65" location="A128139887X" display="A128139887X" xr:uid="{AE7641E0-5F84-456E-BE0F-D9A5B33153EB}"/>
    <hyperlink ref="Q59" location="A128140646J" display="A128140646J" xr:uid="{844053AB-9B44-4B12-9856-C69007ED2544}"/>
    <hyperlink ref="Q60" location="A128137478X" display="A128137478X" xr:uid="{822ECB32-3D16-4286-80B9-57CCA3F35E48}"/>
    <hyperlink ref="Q61" location="A128141438J" display="A128141438J" xr:uid="{640ED4DC-EC54-490D-ACD3-516069E7AAFD}"/>
    <hyperlink ref="Q62" location="A128142230R" display="A128142230R" xr:uid="{E31E4BE8-2799-40DF-BCA8-71315C2A7325}"/>
    <hyperlink ref="Q63" location="A128138271J" display="A128138271J" xr:uid="{CF09583B-8F3F-4BA1-96F5-B920C7AB2FD0}"/>
    <hyperlink ref="Q64" location="A128139063J" display="A128139063J" xr:uid="{06C26E11-D6E8-4598-B6F6-013588787EBB}"/>
    <hyperlink ref="Q65" location="A128139855F" display="A128139855F" xr:uid="{4EEF22F9-30E4-4D25-BCAC-081D789B6E39}"/>
    <hyperlink ref="T59" location="A128140654J" display="A128140654J" xr:uid="{FA627EF9-40D8-4DF3-B7B2-2D068D2E6301}"/>
    <hyperlink ref="T60" location="A128137486X" display="A128137486X" xr:uid="{70C720D6-54D6-4589-957E-79A08DE224D5}"/>
    <hyperlink ref="T61" location="A128141446J" display="A128141446J" xr:uid="{71D1A79F-5FC1-45B8-9FA3-60D4F0E7335E}"/>
    <hyperlink ref="T62" location="A128142238J" display="A128142238J" xr:uid="{32A9E53A-28B0-430A-9BA6-97B76E04C556}"/>
    <hyperlink ref="T63" location="A128138279A" display="A128138279A" xr:uid="{527FF17A-5580-419D-B4D2-91542D5B831E}"/>
    <hyperlink ref="T64" location="A128139071J" display="A128139071J" xr:uid="{8F741B27-16C5-496D-BCF2-C75E2AAB76D7}"/>
    <hyperlink ref="T65" location="A128139863F" display="A128139863F" xr:uid="{DA22B13E-626E-4AA5-9A9A-4C7CFB120DDE}"/>
    <hyperlink ref="W59" location="A128140686A" display="A128140686A" xr:uid="{FEA15BC2-9CAF-4AB7-8753-E1E1E40AC25E}"/>
    <hyperlink ref="W60" location="A128137518F" display="A128137518F" xr:uid="{E5C216C2-6010-483A-86DD-91E0850FE085}"/>
    <hyperlink ref="W61" location="A128141478A" display="A128141478A" xr:uid="{F2F6BF06-3D9F-43EB-BFE3-93564014AED9}"/>
    <hyperlink ref="W62" location="A128142270J" display="A128142270J" xr:uid="{8F966447-601C-4BC6-8D77-D00C1E1578A5}"/>
    <hyperlink ref="W63" location="A128138311R" display="A128138311R" xr:uid="{9DAEC28A-52D4-419E-8BCB-64F83A1CCFBE}"/>
    <hyperlink ref="W64" location="A128139103R" display="A128139103R" xr:uid="{78F5AED1-0B27-446E-8A05-0EAB79D84FDF}"/>
    <hyperlink ref="W65" location="A128139895X" display="A128139895X" xr:uid="{F8631D7A-CE6D-4A22-B961-9096326E3168}"/>
    <hyperlink ref="Z59" location="A128140662J" display="A128140662J" xr:uid="{F784AB26-6450-4AC7-9043-B377A5C4685F}"/>
    <hyperlink ref="Z60" location="A128137494X" display="A128137494X" xr:uid="{939E18EA-E349-44C5-A792-B3DC04EF5C57}"/>
    <hyperlink ref="Z61" location="A128141454J" display="A128141454J" xr:uid="{543FBF08-CB8D-4571-A6C8-D648B0E67EA4}"/>
    <hyperlink ref="Z62" location="A128142246J" display="A128142246J" xr:uid="{2BCDF33D-B741-4DC1-82CE-DA90C915AC31}"/>
    <hyperlink ref="Z63" location="A128138287A" display="A128138287A" xr:uid="{2FDF610E-1DD3-454B-9CA6-4FAB6082AC14}"/>
    <hyperlink ref="Z64" location="A128139079A" display="A128139079A" xr:uid="{9B042A96-64D5-4A8C-953B-DC4881600DEB}"/>
    <hyperlink ref="Z65" location="A128139871F" display="A128139871F" xr:uid="{0D2DECA4-73F0-44AF-83A3-6620E459BE6C}"/>
    <hyperlink ref="AC59" location="A128140694A" display="A128140694A" xr:uid="{1D973C21-B55A-4A99-9694-73CC332EA721}"/>
    <hyperlink ref="AC60" location="A128137526F" display="A128137526F" xr:uid="{A1F9B38F-DBFF-45C0-870B-E1590B9EB88B}"/>
    <hyperlink ref="AC61" location="A128141486A" display="A128141486A" xr:uid="{149AF77E-2369-4DCD-902E-9F4E66028575}"/>
    <hyperlink ref="AC62" location="A128142278A" display="A128142278A" xr:uid="{3BE8F5AD-833C-4D8D-9AB5-3D220D036FF6}"/>
    <hyperlink ref="AC63" location="A128138319J" display="A128138319J" xr:uid="{76E26009-FF49-41B4-8F66-51DE96CFA19B}"/>
    <hyperlink ref="AC64" location="A128139111R" display="A128139111R" xr:uid="{254F11DA-D382-49D3-A176-3BA5B2D6AA01}"/>
    <hyperlink ref="AC65" location="A128139903L" display="A128139903L" xr:uid="{46AD6A1E-7DF8-4C33-9454-07105A9C9C14}"/>
    <hyperlink ref="AF59" location="A128140702R" display="A128140702R" xr:uid="{6CE5372E-78FF-4A6C-AC7D-D8D6ED0E794C}"/>
    <hyperlink ref="AF60" location="A128137534F" display="A128137534F" xr:uid="{C0087037-3E3C-4B8F-A5B8-47AADE6084D9}"/>
    <hyperlink ref="AF61" location="A128141494A" display="A128141494A" xr:uid="{4DAF629E-FA48-436E-AD33-90F39099975F}"/>
    <hyperlink ref="AF62" location="A128142286A" display="A128142286A" xr:uid="{B8A8AA40-2C42-4BE7-A13F-FD7FC01DB073}"/>
    <hyperlink ref="AF63" location="A128138327J" display="A128138327J" xr:uid="{FA4C5BB7-25E6-43DE-A1DB-D458AE176028}"/>
    <hyperlink ref="AF64" location="A128139119J" display="A128139119J" xr:uid="{8AC66DBC-FA7F-4FC6-9867-7184F420E32D}"/>
    <hyperlink ref="AF65" location="A128139911L" display="A128139911L" xr:uid="{9162893F-3FDE-48AF-A1B2-BB3F2D442229}"/>
    <hyperlink ref="AI59" location="A128140726J" display="A128140726J" xr:uid="{7D41258A-A31C-4472-9492-86B033A66C39}"/>
    <hyperlink ref="AI60" location="A128137558X" display="A128137558X" xr:uid="{68441497-2577-4241-8475-0D7BD4868C1A}"/>
    <hyperlink ref="AI61" location="A128141518J" display="A128141518J" xr:uid="{645B5AB8-8851-4CD0-8491-4085E15DEDDE}"/>
    <hyperlink ref="AI62" location="A128142310R" display="A128142310R" xr:uid="{2A1640D1-5B6A-481A-93E6-BCC1138D2D53}"/>
    <hyperlink ref="AI63" location="A128138351J" display="A128138351J" xr:uid="{5582CBC1-B7FF-4F27-B75F-2D73548F2C58}"/>
    <hyperlink ref="AI64" location="A128139143J" display="A128139143J" xr:uid="{6E12CBD1-E870-4135-8FC2-293190A5260E}"/>
    <hyperlink ref="AI65" location="A128139935F" display="A128139935F" xr:uid="{F1EA490E-BC23-4155-9362-4D89101F8D1A}"/>
    <hyperlink ref="F59" location="A128135126J" display="A128135126J" xr:uid="{CB0F2C1A-AE7B-4468-897B-500CA0E02281}"/>
    <hyperlink ref="F60" location="A128131958A" display="A128131958A" xr:uid="{B92DAC1F-7E12-4F82-9A8B-AB8A0D9784D9}"/>
    <hyperlink ref="F61" location="A128135918F" display="A128135918F" xr:uid="{E07742FD-E182-47D4-8A44-B85D8E772BEA}"/>
    <hyperlink ref="F62" location="A128136710L" display="A128136710L" xr:uid="{C0D8AD09-7DF5-4CD8-95B2-98EFFB5FE208}"/>
    <hyperlink ref="F63" location="A128132751K" display="A128132751K" xr:uid="{43D3295E-5AD9-4545-B4B6-18141704FF4E}"/>
    <hyperlink ref="F64" location="A128133543K" display="A128133543K" xr:uid="{FA325A8A-93EF-4905-9047-1FCC300007F7}"/>
    <hyperlink ref="F65" location="A128134335K" display="A128134335K" xr:uid="{88F30305-3A86-473C-8B0C-E6D637D16584}"/>
    <hyperlink ref="I59" location="A128135166A" display="A128135166A" xr:uid="{6BB6BD86-5933-4705-A315-0417507592C8}"/>
    <hyperlink ref="I60" location="A128131998V" display="A128131998V" xr:uid="{704537EA-2CA3-43DF-B46C-E6631321BC34}"/>
    <hyperlink ref="I61" location="A128135958X" display="A128135958X" xr:uid="{10789AC8-5F39-4707-94C6-F5F9C460BE0E}"/>
    <hyperlink ref="I62" location="A128136750F" display="A128136750F" xr:uid="{DE515DAD-068C-49C1-8190-5A526AA577E0}"/>
    <hyperlink ref="I63" location="A128132791C" display="A128132791C" xr:uid="{732E08F2-5C3E-47E8-BEF3-E45A7B3A6CA5}"/>
    <hyperlink ref="I64" location="A128133583C" display="A128133583C" xr:uid="{E59A3258-50BB-4CC1-8E26-E5F738B80F5A}"/>
    <hyperlink ref="I65" location="A128134375C" display="A128134375C" xr:uid="{33E7F8CF-05AD-4974-8F1E-E11F81DCC2C1}"/>
    <hyperlink ref="L59" location="A128135174A" display="A128135174A" xr:uid="{24794EF1-337C-4A56-96B8-A6C34FDE9255}"/>
    <hyperlink ref="L60" location="A128132006K" display="A128132006K" xr:uid="{1BDA9B87-D595-4183-84AB-30A8915E840F}"/>
    <hyperlink ref="L61" location="A128135966X" display="A128135966X" xr:uid="{D0A67319-5947-4940-AC67-72AE6F843C88}"/>
    <hyperlink ref="L62" location="A128136758X" display="A128136758X" xr:uid="{A95AFC79-541C-4D69-B81F-7A679B668743}"/>
    <hyperlink ref="L63" location="A128132799W" display="A128132799W" xr:uid="{308E659D-3D71-4D9C-8335-4ACD63716446}"/>
    <hyperlink ref="L64" location="A128133591C" display="A128133591C" xr:uid="{080D84BF-957C-4155-A5D4-B97F6E10F4F2}"/>
    <hyperlink ref="L65" location="A128134383C" display="A128134383C" xr:uid="{16498EB9-3A34-4909-9E53-9168CDEC9261}"/>
    <hyperlink ref="O59" location="A128135134J" display="A128135134J" xr:uid="{D6B83BC5-D3F1-4C8C-9ACD-DF5685D7ECDD}"/>
    <hyperlink ref="O60" location="A128131966A" display="A128131966A" xr:uid="{8770CFC5-F7CB-482D-BD9B-130A27455190}"/>
    <hyperlink ref="O61" location="A128135926F" display="A128135926F" xr:uid="{F91DF3D8-BDAF-4576-BC58-32781480C8B7}"/>
    <hyperlink ref="O62" location="A128136718F" display="A128136718F" xr:uid="{1A0A1DF6-ACF2-4340-BF26-130F6299B8AD}"/>
    <hyperlink ref="O63" location="A128132759C" display="A128132759C" xr:uid="{B670DAF9-C0F4-451E-BECD-B9C184025867}"/>
    <hyperlink ref="O64" location="A128133551K" display="A128133551K" xr:uid="{E14AD40B-1E01-4A8B-941A-0F85E941A6B2}"/>
    <hyperlink ref="O65" location="A128134343K" display="A128134343K" xr:uid="{32353B48-6C9C-4F0E-8E84-E6C98CD068C1}"/>
    <hyperlink ref="R59" location="A128135102R" display="A128135102R" xr:uid="{4D80564D-538C-4A0D-B607-28A85EFF3111}"/>
    <hyperlink ref="R60" location="A128131934J" display="A128131934J" xr:uid="{209DDA1D-CF52-4079-A812-D4AB4A769720}"/>
    <hyperlink ref="R61" location="A128135894X" display="A128135894X" xr:uid="{03B81E4C-D747-4DDB-8867-E7D54263D9CB}"/>
    <hyperlink ref="R62" location="A128136686X" display="A128136686X" xr:uid="{1A8F2539-7647-4566-A52E-0CC07B20120A}"/>
    <hyperlink ref="R63" location="A128132727K" display="A128132727K" xr:uid="{67C691E2-B91F-4CA3-BBDE-10FF35CEFD66}"/>
    <hyperlink ref="R64" location="A128133519K" display="A128133519K" xr:uid="{1AF27B19-3DE0-4DB7-8E80-FBD89EFD8EF5}"/>
    <hyperlink ref="R65" location="A128134311T" display="A128134311T" xr:uid="{EE1B4FA9-2D16-4A14-950F-F25A06AA21FD}"/>
    <hyperlink ref="U59" location="A128135110R" display="A128135110R" xr:uid="{F9BC5CE6-9F7F-4946-90DB-6D7EF36ECDE5}"/>
    <hyperlink ref="U60" location="A128131942J" display="A128131942J" xr:uid="{C34FDF55-8CC7-4CE8-BCD3-0DB75B774EA4}"/>
    <hyperlink ref="U61" location="A128135902L" display="A128135902L" xr:uid="{4C3E68F2-7D8E-41BC-81EF-459858C89225}"/>
    <hyperlink ref="U62" location="A128136694X" display="A128136694X" xr:uid="{8A9E4217-961B-49B4-A527-3EF5EEA988DD}"/>
    <hyperlink ref="U63" location="A128132735K" display="A128132735K" xr:uid="{3FEC58BA-C238-4ADC-9013-F1E48FC49825}"/>
    <hyperlink ref="U64" location="A128133527K" display="A128133527K" xr:uid="{F5005F6B-484A-431C-83FC-9673E84080B8}"/>
    <hyperlink ref="U65" location="A128134319K" display="A128134319K" xr:uid="{2B0B6C39-C777-4584-8B70-9E7C8CD08973}"/>
    <hyperlink ref="X59" location="A128135142J" display="A128135142J" xr:uid="{E2857C9F-4446-4B6B-8AB1-8DF95827DA7C}"/>
    <hyperlink ref="X60" location="A128131974A" display="A128131974A" xr:uid="{5555BF02-6A9A-4C78-A927-0E4EF0A57A78}"/>
    <hyperlink ref="X61" location="A128135934F" display="A128135934F" xr:uid="{1FFA3DB9-ADA9-48B8-A6F4-3EE340378F51}"/>
    <hyperlink ref="X62" location="A128136726F" display="A128136726F" xr:uid="{856405A9-8808-485B-B817-6F102D6D5030}"/>
    <hyperlink ref="X63" location="A128132767C" display="A128132767C" xr:uid="{0CE23883-8986-4F82-864D-78C8FCE9C5DD}"/>
    <hyperlink ref="X64" location="A128133559C" display="A128133559C" xr:uid="{F40A8BE4-1544-4CBB-BC7F-6E1EEABB0FE6}"/>
    <hyperlink ref="X65" location="A128134351K" display="A128134351K" xr:uid="{12B7941D-0C43-46FB-9FDC-85FEE2709F04}"/>
    <hyperlink ref="AA59" location="A128135118J" display="A128135118J" xr:uid="{1045FD03-DF83-4482-9434-89FA431A7AF6}"/>
    <hyperlink ref="AA60" location="A128131950J" display="A128131950J" xr:uid="{1A3BD6FE-8C3D-485B-B519-FA4BD82C0F1C}"/>
    <hyperlink ref="AA61" location="A128135910L" display="A128135910L" xr:uid="{8F7CA030-0AD8-4242-9ED2-90340F8B278E}"/>
    <hyperlink ref="AA62" location="A128136702L" display="A128136702L" xr:uid="{0CD4488C-6D44-40A7-80BA-684EC0976625}"/>
    <hyperlink ref="AA63" location="A128132743K" display="A128132743K" xr:uid="{945FE8BF-D018-4598-A8C1-102DFF2DCDDA}"/>
    <hyperlink ref="AA64" location="A128133535K" display="A128133535K" xr:uid="{89A597F6-483B-40CE-9F69-E8D184C19CAF}"/>
    <hyperlink ref="AA65" location="A128134327K" display="A128134327K" xr:uid="{82596C8A-45FF-43DD-B385-E1431983C22E}"/>
    <hyperlink ref="AD59" location="A128135150J" display="A128135150J" xr:uid="{E3BAA273-DC05-44B8-BCF7-5CF8C1FB5E2F}"/>
    <hyperlink ref="AD60" location="A128131982A" display="A128131982A" xr:uid="{8DB16D16-9298-4C4B-AA96-F5EC9848B78A}"/>
    <hyperlink ref="AD61" location="A128135942F" display="A128135942F" xr:uid="{C044C72F-4AAF-4973-B456-8281D2294FCC}"/>
    <hyperlink ref="AD62" location="A128136734F" display="A128136734F" xr:uid="{B4DCC440-DD32-4A43-ACC8-7CAF85BEE180}"/>
    <hyperlink ref="AD63" location="A128132775C" display="A128132775C" xr:uid="{17DC5EEE-31C9-45ED-B8FC-4BC0284A9E2D}"/>
    <hyperlink ref="AD64" location="A128133567C" display="A128133567C" xr:uid="{3037DEBB-EF33-40E4-B7DA-A438484A5903}"/>
    <hyperlink ref="AD65" location="A128134359C" display="A128134359C" xr:uid="{88A08070-D8B6-408A-9B82-C316E7C49850}"/>
    <hyperlink ref="AG59" location="A128135158A" display="A128135158A" xr:uid="{F7447BA8-F778-4AF2-AE18-5924566838E7}"/>
    <hyperlink ref="AG60" location="A128131990A" display="A128131990A" xr:uid="{7F6250E6-0386-4766-A746-4A94905CE7E2}"/>
    <hyperlink ref="AG61" location="A128135950F" display="A128135950F" xr:uid="{7C2F8FF5-028D-4AF2-B66C-843BBB5CAFE7}"/>
    <hyperlink ref="AG62" location="A128136742F" display="A128136742F" xr:uid="{022AB57C-4750-40AD-8584-71E4F5795D47}"/>
    <hyperlink ref="AG63" location="A128132783C" display="A128132783C" xr:uid="{E4576113-4E57-4B58-980C-99AD2FC43C9A}"/>
    <hyperlink ref="AG64" location="A128133575C" display="A128133575C" xr:uid="{4E6A1BF8-5E83-4AB7-9685-EDE8861E4412}"/>
    <hyperlink ref="AG65" location="A128134367C" display="A128134367C" xr:uid="{4A0DCF3F-4607-438D-97DC-AB5F765BB50F}"/>
    <hyperlink ref="AJ59" location="A128135182A" display="A128135182A" xr:uid="{DC31F7B2-2AF7-4642-A48F-D0D6BBC45E39}"/>
    <hyperlink ref="AJ60" location="A128132014K" display="A128132014K" xr:uid="{EF32A10D-805C-438C-872C-E27D09B600B3}"/>
    <hyperlink ref="AJ61" location="A128135974X" display="A128135974X" xr:uid="{A3D52431-1DCF-4B90-94BE-55908154F527}"/>
    <hyperlink ref="AJ62" location="A128136766X" display="A128136766X" xr:uid="{CC7DE577-4272-4A60-AE30-E9350C3EC238}"/>
    <hyperlink ref="AJ63" location="A128132807K" display="A128132807K" xr:uid="{136E7440-2ABF-41A4-ABEA-C6057171A230}"/>
    <hyperlink ref="AJ64" location="A128133599W" display="A128133599W" xr:uid="{D5CC8909-A2EE-453F-8447-1026C0F26884}"/>
    <hyperlink ref="AJ65" location="A128134391C" display="A128134391C" xr:uid="{01725B4A-C66E-4AC9-8E19-EB19245A9B6D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69BF9-47B6-4D06-A7DF-8EEA660B3DFA}">
  <sheetPr>
    <pageSetUpPr fitToPage="1"/>
  </sheetPr>
  <dimension ref="A1:AK67"/>
  <sheetViews>
    <sheetView zoomScaleNormal="100" workbookViewId="0">
      <pane ySplit="12" topLeftCell="A13" activePane="bottomLeft" state="frozen"/>
      <selection activeCell="B6" sqref="B6:E6"/>
      <selection pane="bottomLeft" activeCell="D10" sqref="D10:F10"/>
    </sheetView>
  </sheetViews>
  <sheetFormatPr defaultRowHeight="15" customHeight="1"/>
  <cols>
    <col min="1" max="1" width="3" customWidth="1"/>
    <col min="2" max="2" width="77" bestFit="1" customWidth="1"/>
    <col min="3" max="3" width="3.85546875" bestFit="1" customWidth="1"/>
    <col min="4" max="21" width="11" customWidth="1"/>
    <col min="217" max="228" width="9.140625" customWidth="1"/>
    <col min="232" max="232" width="9.140625" customWidth="1"/>
    <col min="473" max="484" width="9.140625" customWidth="1"/>
    <col min="488" max="488" width="9.140625" customWidth="1"/>
    <col min="729" max="740" width="9.140625" customWidth="1"/>
    <col min="744" max="744" width="9.140625" customWidth="1"/>
    <col min="985" max="996" width="9.140625" customWidth="1"/>
    <col min="1000" max="1000" width="9.140625" customWidth="1"/>
    <col min="1241" max="1252" width="9.140625" customWidth="1"/>
    <col min="1256" max="1256" width="9.140625" customWidth="1"/>
    <col min="1497" max="1508" width="9.140625" customWidth="1"/>
    <col min="1512" max="1512" width="9.140625" customWidth="1"/>
    <col min="1753" max="1764" width="9.140625" customWidth="1"/>
    <col min="1768" max="1768" width="9.140625" customWidth="1"/>
    <col min="2009" max="2020" width="9.140625" customWidth="1"/>
    <col min="2024" max="2024" width="9.140625" customWidth="1"/>
    <col min="2265" max="2276" width="9.140625" customWidth="1"/>
    <col min="2280" max="2280" width="9.140625" customWidth="1"/>
    <col min="2521" max="2532" width="9.140625" customWidth="1"/>
    <col min="2536" max="2536" width="9.140625" customWidth="1"/>
    <col min="2777" max="2788" width="9.140625" customWidth="1"/>
    <col min="2792" max="2792" width="9.140625" customWidth="1"/>
    <col min="3033" max="3044" width="9.140625" customWidth="1"/>
    <col min="3048" max="3048" width="9.140625" customWidth="1"/>
    <col min="3289" max="3300" width="9.140625" customWidth="1"/>
    <col min="3304" max="3304" width="9.140625" customWidth="1"/>
    <col min="3545" max="3556" width="9.140625" customWidth="1"/>
    <col min="3560" max="3560" width="9.140625" customWidth="1"/>
    <col min="3801" max="3812" width="9.140625" customWidth="1"/>
    <col min="3816" max="3816" width="9.140625" customWidth="1"/>
    <col min="4057" max="4068" width="9.140625" customWidth="1"/>
    <col min="4072" max="4072" width="9.140625" customWidth="1"/>
    <col min="4313" max="4324" width="9.140625" customWidth="1"/>
    <col min="4328" max="4328" width="9.140625" customWidth="1"/>
    <col min="4569" max="4580" width="9.140625" customWidth="1"/>
    <col min="4584" max="4584" width="9.140625" customWidth="1"/>
    <col min="4825" max="4836" width="9.140625" customWidth="1"/>
    <col min="4840" max="4840" width="9.140625" customWidth="1"/>
    <col min="5081" max="5092" width="9.140625" customWidth="1"/>
    <col min="5096" max="5096" width="9.140625" customWidth="1"/>
    <col min="5337" max="5348" width="9.140625" customWidth="1"/>
    <col min="5352" max="5352" width="9.140625" customWidth="1"/>
    <col min="5593" max="5604" width="9.140625" customWidth="1"/>
    <col min="5608" max="5608" width="9.140625" customWidth="1"/>
    <col min="5849" max="5860" width="9.140625" customWidth="1"/>
    <col min="5864" max="5864" width="9.140625" customWidth="1"/>
    <col min="6105" max="6116" width="9.140625" customWidth="1"/>
    <col min="6120" max="6120" width="9.140625" customWidth="1"/>
    <col min="6361" max="6372" width="9.140625" customWidth="1"/>
    <col min="6376" max="6376" width="9.140625" customWidth="1"/>
    <col min="6617" max="6628" width="9.140625" customWidth="1"/>
    <col min="6632" max="6632" width="9.140625" customWidth="1"/>
    <col min="6873" max="6884" width="9.140625" customWidth="1"/>
    <col min="6888" max="6888" width="9.140625" customWidth="1"/>
    <col min="7129" max="7140" width="9.140625" customWidth="1"/>
    <col min="7144" max="7144" width="9.140625" customWidth="1"/>
    <col min="7385" max="7396" width="9.140625" customWidth="1"/>
    <col min="7400" max="7400" width="9.140625" customWidth="1"/>
    <col min="7641" max="7652" width="9.140625" customWidth="1"/>
    <col min="7656" max="7656" width="9.140625" customWidth="1"/>
    <col min="7897" max="7908" width="9.140625" customWidth="1"/>
    <col min="7912" max="7912" width="9.140625" customWidth="1"/>
    <col min="8153" max="8164" width="9.140625" customWidth="1"/>
    <col min="8168" max="8168" width="9.140625" customWidth="1"/>
    <col min="8409" max="8420" width="9.140625" customWidth="1"/>
    <col min="8424" max="8424" width="9.140625" customWidth="1"/>
    <col min="8665" max="8676" width="9.140625" customWidth="1"/>
    <col min="8680" max="8680" width="9.140625" customWidth="1"/>
    <col min="8921" max="8932" width="9.140625" customWidth="1"/>
    <col min="8936" max="8936" width="9.140625" customWidth="1"/>
    <col min="9177" max="9188" width="9.140625" customWidth="1"/>
    <col min="9192" max="9192" width="9.140625" customWidth="1"/>
    <col min="9433" max="9444" width="9.140625" customWidth="1"/>
    <col min="9448" max="9448" width="9.140625" customWidth="1"/>
    <col min="9689" max="9700" width="9.140625" customWidth="1"/>
    <col min="9704" max="9704" width="9.140625" customWidth="1"/>
    <col min="9945" max="9956" width="9.140625" customWidth="1"/>
    <col min="9960" max="9960" width="9.140625" customWidth="1"/>
    <col min="10201" max="10212" width="9.140625" customWidth="1"/>
    <col min="10216" max="10216" width="9.140625" customWidth="1"/>
    <col min="10457" max="10468" width="9.140625" customWidth="1"/>
    <col min="10472" max="10472" width="9.140625" customWidth="1"/>
    <col min="10713" max="10724" width="9.140625" customWidth="1"/>
    <col min="10728" max="10728" width="9.140625" customWidth="1"/>
    <col min="10969" max="10980" width="9.140625" customWidth="1"/>
    <col min="10984" max="10984" width="9.140625" customWidth="1"/>
    <col min="11225" max="11236" width="9.140625" customWidth="1"/>
    <col min="11240" max="11240" width="9.140625" customWidth="1"/>
    <col min="11481" max="11492" width="9.140625" customWidth="1"/>
    <col min="11496" max="11496" width="9.140625" customWidth="1"/>
    <col min="11737" max="11748" width="9.140625" customWidth="1"/>
    <col min="11752" max="11752" width="9.140625" customWidth="1"/>
    <col min="11993" max="12004" width="9.140625" customWidth="1"/>
    <col min="12008" max="12008" width="9.140625" customWidth="1"/>
    <col min="12249" max="12260" width="9.140625" customWidth="1"/>
    <col min="12264" max="12264" width="9.140625" customWidth="1"/>
    <col min="12505" max="12516" width="9.140625" customWidth="1"/>
    <col min="12520" max="12520" width="9.140625" customWidth="1"/>
    <col min="12761" max="12772" width="9.140625" customWidth="1"/>
    <col min="12776" max="12776" width="9.140625" customWidth="1"/>
    <col min="13017" max="13028" width="9.140625" customWidth="1"/>
    <col min="13032" max="13032" width="9.140625" customWidth="1"/>
    <col min="13273" max="13284" width="9.140625" customWidth="1"/>
    <col min="13288" max="13288" width="9.140625" customWidth="1"/>
    <col min="13529" max="13540" width="9.140625" customWidth="1"/>
    <col min="13544" max="13544" width="9.140625" customWidth="1"/>
    <col min="13785" max="13796" width="9.140625" customWidth="1"/>
    <col min="13800" max="13800" width="9.140625" customWidth="1"/>
    <col min="14041" max="14052" width="9.140625" customWidth="1"/>
    <col min="14056" max="14056" width="9.140625" customWidth="1"/>
    <col min="14297" max="14308" width="9.140625" customWidth="1"/>
    <col min="14312" max="14312" width="9.140625" customWidth="1"/>
    <col min="14553" max="14564" width="9.140625" customWidth="1"/>
    <col min="14568" max="14568" width="9.140625" customWidth="1"/>
    <col min="14809" max="14820" width="9.140625" customWidth="1"/>
    <col min="14824" max="14824" width="9.140625" customWidth="1"/>
    <col min="15065" max="15076" width="9.140625" customWidth="1"/>
    <col min="15080" max="15080" width="9.140625" customWidth="1"/>
    <col min="15321" max="15332" width="9.140625" customWidth="1"/>
    <col min="15336" max="15336" width="9.140625" customWidth="1"/>
    <col min="15577" max="15588" width="9.140625" customWidth="1"/>
    <col min="15592" max="15592" width="9.140625" customWidth="1"/>
    <col min="15833" max="15844" width="9.140625" customWidth="1"/>
    <col min="15848" max="15848" width="9.140625" customWidth="1"/>
    <col min="16089" max="16100" width="9.140625" customWidth="1"/>
    <col min="16104" max="16104" width="9.140625" customWidth="1"/>
  </cols>
  <sheetData>
    <row r="1" spans="1:21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21" ht="15.95" customHeight="1">
      <c r="A2" s="21"/>
      <c r="B2" s="32" t="s">
        <v>812</v>
      </c>
      <c r="C2" s="32"/>
      <c r="D2" s="12"/>
      <c r="E2" s="12"/>
      <c r="F2" s="12"/>
      <c r="G2" s="12"/>
      <c r="H2" s="12"/>
      <c r="I2" s="12"/>
      <c r="J2" s="12"/>
      <c r="K2" s="12"/>
      <c r="L2" s="12"/>
      <c r="M2" s="32"/>
      <c r="N2" s="12"/>
      <c r="O2" s="12"/>
      <c r="P2" s="12"/>
      <c r="Q2" s="12"/>
      <c r="R2" s="12"/>
      <c r="S2" s="12"/>
      <c r="T2" s="12"/>
      <c r="U2" s="12"/>
    </row>
    <row r="3" spans="1:21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r="4" spans="1:21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</row>
    <row r="5" spans="1:21" ht="15.95" customHeight="1">
      <c r="A5" s="31"/>
      <c r="B5" s="33" t="str">
        <f>Contents!B5</f>
        <v>6229.0 Underemployed workers</v>
      </c>
      <c r="C5" s="33"/>
      <c r="D5" s="31"/>
      <c r="E5" s="31"/>
      <c r="F5" s="31"/>
      <c r="G5" s="31"/>
      <c r="H5" s="31"/>
      <c r="I5" s="31"/>
      <c r="J5" s="31"/>
      <c r="K5" s="31"/>
      <c r="L5" s="31"/>
      <c r="M5" s="33"/>
      <c r="N5" s="31"/>
      <c r="O5" s="31"/>
      <c r="P5" s="31"/>
      <c r="Q5" s="31"/>
      <c r="R5" s="31"/>
      <c r="S5" s="31"/>
      <c r="T5" s="31"/>
      <c r="U5" s="31"/>
    </row>
    <row r="6" spans="1:21" ht="15.95" customHeight="1">
      <c r="A6" s="31"/>
      <c r="B6" s="33" t="str">
        <f>Contents!B6</f>
        <v>Table 2. Extended measures of underutilisation</v>
      </c>
      <c r="C6" s="33"/>
      <c r="D6" s="31"/>
      <c r="E6" s="31"/>
      <c r="F6" s="31"/>
      <c r="G6" s="31"/>
      <c r="H6" s="31"/>
      <c r="I6" s="31"/>
      <c r="J6" s="31"/>
      <c r="K6" s="31"/>
      <c r="L6" s="31"/>
      <c r="M6" s="69"/>
      <c r="N6" s="69"/>
      <c r="O6" s="69"/>
      <c r="P6" s="69"/>
      <c r="Q6" s="69"/>
      <c r="R6" s="69"/>
      <c r="S6" s="69"/>
      <c r="T6" s="69"/>
      <c r="U6" s="69"/>
    </row>
    <row r="7" spans="1:21" ht="15.95" customHeight="1">
      <c r="A7" s="31"/>
      <c r="B7" s="34" t="str">
        <f>Contents!B7</f>
        <v>Released at 11:30 am (Canberra time) Fri 29 Apr 2022</v>
      </c>
      <c r="C7" s="34"/>
      <c r="D7" s="31"/>
      <c r="E7" s="31"/>
      <c r="F7" s="31"/>
      <c r="G7" s="31"/>
      <c r="H7" s="31"/>
      <c r="I7" s="31"/>
      <c r="J7" s="31"/>
      <c r="K7" s="31"/>
      <c r="L7" s="31"/>
      <c r="M7" s="35"/>
      <c r="N7" s="31"/>
      <c r="O7" s="31"/>
      <c r="P7" s="31"/>
      <c r="Q7" s="31"/>
      <c r="R7" s="31"/>
      <c r="S7" s="31"/>
      <c r="T7" s="31"/>
      <c r="U7" s="31"/>
    </row>
    <row r="8" spans="1:21" ht="15.75" customHeight="1">
      <c r="A8" s="70" t="str">
        <f>Contents!C12</f>
        <v>Table 2.2 - Extended measures of underutilisation by state and territory, February 2021</v>
      </c>
      <c r="B8" s="70"/>
      <c r="C8" s="70"/>
      <c r="D8" s="70"/>
      <c r="E8" s="70"/>
      <c r="F8" s="70"/>
      <c r="G8" s="70"/>
      <c r="H8" s="70"/>
      <c r="I8" s="70"/>
      <c r="J8" s="36"/>
      <c r="K8" s="37"/>
      <c r="L8" s="37"/>
      <c r="M8" s="70"/>
      <c r="N8" s="70"/>
      <c r="O8" s="70"/>
      <c r="P8" s="70"/>
      <c r="Q8" s="70"/>
      <c r="R8" s="70"/>
      <c r="S8" s="70"/>
      <c r="T8" s="36"/>
      <c r="U8" s="37"/>
    </row>
    <row r="9" spans="1:21" ht="15.75" customHeight="1">
      <c r="A9" s="38"/>
      <c r="B9" s="38"/>
      <c r="C9" s="38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</row>
    <row r="10" spans="1:21" ht="15" customHeight="1">
      <c r="A10" s="38"/>
      <c r="B10" s="71" t="s">
        <v>859</v>
      </c>
      <c r="C10" s="72"/>
      <c r="D10" s="73" t="s">
        <v>860</v>
      </c>
      <c r="E10" s="73"/>
      <c r="F10" s="73"/>
      <c r="G10" s="40"/>
      <c r="H10" s="74" t="s">
        <v>835</v>
      </c>
      <c r="I10" s="74"/>
      <c r="J10" s="74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</row>
    <row r="11" spans="1:21">
      <c r="A11" s="38"/>
      <c r="B11" s="38"/>
      <c r="C11" s="38"/>
      <c r="D11" s="39" t="s">
        <v>836</v>
      </c>
      <c r="E11" s="39" t="s">
        <v>837</v>
      </c>
      <c r="F11" s="39" t="s">
        <v>838</v>
      </c>
      <c r="G11" s="39"/>
      <c r="H11" s="39" t="s">
        <v>836</v>
      </c>
      <c r="I11" s="39" t="s">
        <v>837</v>
      </c>
      <c r="J11" s="39" t="s">
        <v>838</v>
      </c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</row>
    <row r="12" spans="1:21">
      <c r="A12" s="38"/>
      <c r="B12" s="38"/>
      <c r="C12" s="38"/>
      <c r="D12" s="41" t="s">
        <v>839</v>
      </c>
      <c r="E12" s="41" t="s">
        <v>839</v>
      </c>
      <c r="F12" s="41" t="s">
        <v>839</v>
      </c>
      <c r="G12" s="41"/>
      <c r="H12" s="41" t="s">
        <v>839</v>
      </c>
      <c r="I12" s="41" t="s">
        <v>839</v>
      </c>
      <c r="J12" s="41" t="s">
        <v>839</v>
      </c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</row>
    <row r="13" spans="1:21">
      <c r="A13" s="42" t="s">
        <v>840</v>
      </c>
      <c r="B13" s="43"/>
      <c r="C13" s="43"/>
      <c r="D13" s="41"/>
      <c r="E13" s="41"/>
      <c r="F13" s="41"/>
      <c r="G13" s="44"/>
      <c r="H13" s="41"/>
      <c r="I13" s="41"/>
      <c r="J13" s="41"/>
    </row>
    <row r="14" spans="1:21">
      <c r="A14" s="42"/>
      <c r="B14" s="45" t="s">
        <v>841</v>
      </c>
      <c r="C14" s="46" t="s">
        <v>839</v>
      </c>
      <c r="D14" s="47" cm="1">
        <f t="array" ref="D14">INDEX($D$43:$AD$49,$AK43,D$35)</f>
        <v>1918.7819999999999</v>
      </c>
      <c r="E14" s="47" cm="1">
        <f t="array" ref="E14">INDEX($D$43:$AD$49,$AK43,E$35)</f>
        <v>1041.1849999999999</v>
      </c>
      <c r="F14" s="47" cm="1">
        <f t="array" ref="F14">INDEX($D$43:$AD$49,$AK43,F$35)</f>
        <v>877.59699999999998</v>
      </c>
      <c r="G14" s="47"/>
      <c r="H14" s="19" t="str" cm="1">
        <f t="array" ref="H14">HYPERLINK(TEXT("#"&amp;INDEX($D$57:$AD$63,$AK57,D$35),),INDEX($D$57:$AD$63,$AK57,D$35))</f>
        <v>A128146214L</v>
      </c>
      <c r="I14" s="19" t="str" cm="1">
        <f t="array" ref="I14">HYPERLINK(TEXT("#"&amp;INDEX($D$57:$AD$63,$AK57,E$35),),INDEX($D$57:$AD$63,$AK57,E$35))</f>
        <v>A128140670J</v>
      </c>
      <c r="J14" s="19" t="str" cm="1">
        <f t="array" ref="J14">HYPERLINK(TEXT("#"&amp;INDEX($D$57:$AD$63,$AK57,F$35),),INDEX($D$57:$AD$63,$AK57,F$35))</f>
        <v>A128135126J</v>
      </c>
    </row>
    <row r="15" spans="1:21">
      <c r="A15" s="42"/>
      <c r="B15" s="45" t="s">
        <v>842</v>
      </c>
      <c r="C15" s="46" t="s">
        <v>839</v>
      </c>
      <c r="D15" s="47" cm="1">
        <f t="array" ref="D15">INDEX($D$43:$AD$49,$AK44,D$35)</f>
        <v>1113.6590000000001</v>
      </c>
      <c r="E15" s="47" cm="1">
        <f t="array" ref="E15">INDEX($D$43:$AD$49,$AK44,E$35)</f>
        <v>572.63699999999994</v>
      </c>
      <c r="F15" s="47" cm="1">
        <f t="array" ref="F15">INDEX($D$43:$AD$49,$AK44,F$35)</f>
        <v>541.02200000000005</v>
      </c>
      <c r="G15" s="47"/>
      <c r="H15" s="19" t="str" cm="1">
        <f t="array" ref="H15">HYPERLINK(TEXT("#"&amp;INDEX($D$57:$AD$63,$AK58,D$35),),INDEX($D$57:$AD$63,$AK58,D$35))</f>
        <v>A128143046J</v>
      </c>
      <c r="I15" s="19" t="str" cm="1">
        <f t="array" ref="I15">HYPERLINK(TEXT("#"&amp;INDEX($D$57:$AD$63,$AK58,E$35),),INDEX($D$57:$AD$63,$AK58,E$35))</f>
        <v>A128137502L</v>
      </c>
      <c r="J15" s="19" t="str" cm="1">
        <f t="array" ref="J15">HYPERLINK(TEXT("#"&amp;INDEX($D$57:$AD$63,$AK58,F$35),),INDEX($D$57:$AD$63,$AK58,F$35))</f>
        <v>A128131958A</v>
      </c>
    </row>
    <row r="16" spans="1:21">
      <c r="A16" s="42"/>
      <c r="B16" s="45" t="s">
        <v>843</v>
      </c>
      <c r="C16" s="46" t="s">
        <v>839</v>
      </c>
      <c r="D16" s="47" cm="1">
        <f t="array" ref="D16">INDEX($D$43:$AD$49,$AK45,D$35)</f>
        <v>3032.4409999999998</v>
      </c>
      <c r="E16" s="47" cm="1">
        <f t="array" ref="E16">INDEX($D$43:$AD$49,$AK45,E$35)</f>
        <v>1613.8219999999999</v>
      </c>
      <c r="F16" s="47" cm="1">
        <f t="array" ref="F16">INDEX($D$43:$AD$49,$AK45,F$35)</f>
        <v>1418.6189999999999</v>
      </c>
      <c r="G16" s="47"/>
      <c r="H16" s="19" t="str" cm="1">
        <f t="array" ref="H16">HYPERLINK(TEXT("#"&amp;INDEX($D$57:$AD$63,$AK59,D$35),),INDEX($D$57:$AD$63,$AK59,D$35))</f>
        <v>A128147006L</v>
      </c>
      <c r="I16" s="19" t="str" cm="1">
        <f t="array" ref="I16">HYPERLINK(TEXT("#"&amp;INDEX($D$57:$AD$63,$AK59,E$35),),INDEX($D$57:$AD$63,$AK59,E$35))</f>
        <v>A128141462J</v>
      </c>
      <c r="J16" s="19" t="str" cm="1">
        <f t="array" ref="J16">HYPERLINK(TEXT("#"&amp;INDEX($D$57:$AD$63,$AK59,F$35),),INDEX($D$57:$AD$63,$AK59,F$35))</f>
        <v>A128135918F</v>
      </c>
    </row>
    <row r="17" spans="1:22">
      <c r="A17" s="42"/>
      <c r="B17" s="45" t="s">
        <v>844</v>
      </c>
      <c r="C17" s="46" t="s">
        <v>839</v>
      </c>
      <c r="D17" s="47" cm="1">
        <f t="array" ref="D17">INDEX($D$43:$AD$49,$AK46,D$35)</f>
        <v>14141.703</v>
      </c>
      <c r="E17" s="47" cm="1">
        <f t="array" ref="E17">INDEX($D$43:$AD$49,$AK46,E$35)</f>
        <v>7392.0519999999997</v>
      </c>
      <c r="F17" s="47" cm="1">
        <f t="array" ref="F17">INDEX($D$43:$AD$49,$AK46,F$35)</f>
        <v>6749.652</v>
      </c>
      <c r="G17" s="47"/>
      <c r="H17" s="19" t="str" cm="1">
        <f t="array" ref="H17">HYPERLINK(TEXT("#"&amp;INDEX($D$57:$AD$63,$AK60,D$35),),INDEX($D$57:$AD$63,$AK60,D$35))</f>
        <v>A128147798W</v>
      </c>
      <c r="I17" s="19" t="str" cm="1">
        <f t="array" ref="I17">HYPERLINK(TEXT("#"&amp;INDEX($D$57:$AD$63,$AK60,E$35),),INDEX($D$57:$AD$63,$AK60,E$35))</f>
        <v>A128142254J</v>
      </c>
      <c r="J17" s="19" t="str" cm="1">
        <f t="array" ref="J17">HYPERLINK(TEXT("#"&amp;INDEX($D$57:$AD$63,$AK60,F$35),),INDEX($D$57:$AD$63,$AK60,F$35))</f>
        <v>A128136710L</v>
      </c>
    </row>
    <row r="18" spans="1:22">
      <c r="A18" s="42"/>
      <c r="B18" s="45" t="s">
        <v>845</v>
      </c>
      <c r="C18" s="48" t="s">
        <v>846</v>
      </c>
      <c r="D18" s="47" cm="1">
        <f t="array" ref="D18">INDEX($D$43:$AD$49,$AK47,D$35)</f>
        <v>13.568</v>
      </c>
      <c r="E18" s="47" cm="1">
        <f t="array" ref="E18">INDEX($D$43:$AD$49,$AK47,E$35)</f>
        <v>14.085000000000001</v>
      </c>
      <c r="F18" s="47" cm="1">
        <f t="array" ref="F18">INDEX($D$43:$AD$49,$AK47,F$35)</f>
        <v>13.002000000000001</v>
      </c>
      <c r="G18" s="47"/>
      <c r="H18" s="19" t="str" cm="1">
        <f t="array" ref="H18">HYPERLINK(TEXT("#"&amp;INDEX($D$57:$AD$63,$AK61,D$35),),INDEX($D$57:$AD$63,$AK61,D$35))</f>
        <v>A128143839J</v>
      </c>
      <c r="I18" s="19" t="str" cm="1">
        <f t="array" ref="I18">HYPERLINK(TEXT("#"&amp;INDEX($D$57:$AD$63,$AK61,E$35),),INDEX($D$57:$AD$63,$AK61,E$35))</f>
        <v>A128138295A</v>
      </c>
      <c r="J18" s="19" t="str" cm="1">
        <f t="array" ref="J18">HYPERLINK(TEXT("#"&amp;INDEX($D$57:$AD$63,$AK61,F$35),),INDEX($D$57:$AD$63,$AK61,F$35))</f>
        <v>A128132751K</v>
      </c>
    </row>
    <row r="19" spans="1:22">
      <c r="A19" s="42"/>
      <c r="B19" s="45" t="s">
        <v>847</v>
      </c>
      <c r="C19" s="48" t="s">
        <v>846</v>
      </c>
      <c r="D19" s="47" cm="1">
        <f t="array" ref="D19">INDEX($D$43:$AD$49,$AK48,D$35)</f>
        <v>7.875</v>
      </c>
      <c r="E19" s="47" cm="1">
        <f t="array" ref="E19">INDEX($D$43:$AD$49,$AK48,E$35)</f>
        <v>7.7469999999999999</v>
      </c>
      <c r="F19" s="47" cm="1">
        <f t="array" ref="F19">INDEX($D$43:$AD$49,$AK48,F$35)</f>
        <v>8.016</v>
      </c>
      <c r="G19" s="47"/>
      <c r="H19" s="19" t="str" cm="1">
        <f t="array" ref="H19">HYPERLINK(TEXT("#"&amp;INDEX($D$57:$AD$63,$AK62,D$35),),INDEX($D$57:$AD$63,$AK62,D$35))</f>
        <v>A128144631R</v>
      </c>
      <c r="I19" s="19" t="str" cm="1">
        <f t="array" ref="I19">HYPERLINK(TEXT("#"&amp;INDEX($D$57:$AD$63,$AK62,E$35),),INDEX($D$57:$AD$63,$AK62,E$35))</f>
        <v>A128139087A</v>
      </c>
      <c r="J19" s="19" t="str" cm="1">
        <f t="array" ref="J19">HYPERLINK(TEXT("#"&amp;INDEX($D$57:$AD$63,$AK62,F$35),),INDEX($D$57:$AD$63,$AK62,F$35))</f>
        <v>A128133543K</v>
      </c>
    </row>
    <row r="20" spans="1:22">
      <c r="A20" s="42"/>
      <c r="B20" s="45" t="s">
        <v>848</v>
      </c>
      <c r="C20" s="48" t="s">
        <v>846</v>
      </c>
      <c r="D20" s="47" cm="1">
        <f t="array" ref="D20">INDEX($D$43:$AD$49,$AK49,D$35)</f>
        <v>21.443000000000001</v>
      </c>
      <c r="E20" s="47" cm="1">
        <f t="array" ref="E20">INDEX($D$43:$AD$49,$AK49,E$35)</f>
        <v>21.832000000000001</v>
      </c>
      <c r="F20" s="47" cm="1">
        <f t="array" ref="F20">INDEX($D$43:$AD$49,$AK49,F$35)</f>
        <v>21.018000000000001</v>
      </c>
      <c r="G20" s="47"/>
      <c r="H20" s="19" t="str" cm="1">
        <f t="array" ref="H20">HYPERLINK(TEXT("#"&amp;INDEX($D$57:$AD$63,$AK63,D$35),),INDEX($D$57:$AD$63,$AK63,D$35))</f>
        <v>A128145423R</v>
      </c>
      <c r="I20" s="19" t="str" cm="1">
        <f t="array" ref="I20">HYPERLINK(TEXT("#"&amp;INDEX($D$57:$AD$63,$AK63,E$35),),INDEX($D$57:$AD$63,$AK63,E$35))</f>
        <v>A128139879X</v>
      </c>
      <c r="J20" s="19" t="str" cm="1">
        <f t="array" ref="J20">HYPERLINK(TEXT("#"&amp;INDEX($D$57:$AD$63,$AK63,F$35),),INDEX($D$57:$AD$63,$AK63,F$35))</f>
        <v>A128134335K</v>
      </c>
    </row>
    <row r="21" spans="1:22">
      <c r="A21" s="49"/>
      <c r="B21" s="50"/>
      <c r="C21" s="50"/>
      <c r="D21" s="47"/>
      <c r="E21" s="47"/>
      <c r="F21" s="47"/>
      <c r="G21" s="47"/>
      <c r="H21" s="19"/>
      <c r="I21" s="19"/>
      <c r="J21" s="19"/>
    </row>
    <row r="22" spans="1:22">
      <c r="A22" s="49"/>
      <c r="B22" s="51"/>
      <c r="C22" s="51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</row>
    <row r="23" spans="1:22">
      <c r="A23" s="52" t="str">
        <f ca="1">Contents!B26</f>
        <v>© Commonwealth of Australia 2022</v>
      </c>
      <c r="B23" s="53"/>
      <c r="C23" s="53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</row>
    <row r="24" spans="1:22" hidden="1">
      <c r="A24" s="54"/>
      <c r="B24" s="55" t="s">
        <v>860</v>
      </c>
      <c r="C24" s="55"/>
      <c r="D24" s="56">
        <v>1</v>
      </c>
      <c r="E24" s="57"/>
      <c r="F24" s="5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</row>
    <row r="25" spans="1:22" hidden="1">
      <c r="A25" s="54"/>
      <c r="B25" s="55" t="s">
        <v>861</v>
      </c>
      <c r="C25" s="55"/>
      <c r="D25" s="56">
        <f>D24+3</f>
        <v>4</v>
      </c>
      <c r="E25" s="57"/>
      <c r="F25" s="5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</row>
    <row r="26" spans="1:22" hidden="1">
      <c r="A26" s="54"/>
      <c r="B26" s="55" t="s">
        <v>862</v>
      </c>
      <c r="C26" s="55"/>
      <c r="D26" s="56">
        <f t="shared" ref="D26:D32" si="0">D25+3</f>
        <v>7</v>
      </c>
      <c r="E26" s="57"/>
      <c r="F26" s="5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</row>
    <row r="27" spans="1:22" hidden="1">
      <c r="A27" s="54"/>
      <c r="B27" s="55" t="s">
        <v>863</v>
      </c>
      <c r="C27" s="55"/>
      <c r="D27" s="56">
        <f t="shared" si="0"/>
        <v>10</v>
      </c>
      <c r="E27" s="57"/>
      <c r="F27" s="5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</row>
    <row r="28" spans="1:22" hidden="1">
      <c r="A28" s="54"/>
      <c r="B28" s="55" t="s">
        <v>864</v>
      </c>
      <c r="C28" s="55"/>
      <c r="D28" s="56">
        <f t="shared" si="0"/>
        <v>13</v>
      </c>
      <c r="E28" s="57"/>
      <c r="F28" s="5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</row>
    <row r="29" spans="1:22" hidden="1">
      <c r="A29" s="54"/>
      <c r="B29" s="55" t="s">
        <v>865</v>
      </c>
      <c r="C29" s="55"/>
      <c r="D29" s="56">
        <f t="shared" si="0"/>
        <v>16</v>
      </c>
      <c r="E29" s="57"/>
      <c r="F29" s="5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</row>
    <row r="30" spans="1:22" hidden="1">
      <c r="A30" s="54"/>
      <c r="B30" s="55" t="s">
        <v>866</v>
      </c>
      <c r="C30" s="58"/>
      <c r="D30" s="56">
        <f t="shared" si="0"/>
        <v>19</v>
      </c>
      <c r="E30" s="57"/>
      <c r="F30" s="5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</row>
    <row r="31" spans="1:22" hidden="1">
      <c r="A31" s="54"/>
      <c r="B31" s="55" t="s">
        <v>867</v>
      </c>
      <c r="C31" s="59"/>
      <c r="D31" s="56">
        <f t="shared" si="0"/>
        <v>22</v>
      </c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</row>
    <row r="32" spans="1:22" hidden="1">
      <c r="A32" s="54"/>
      <c r="B32" s="55" t="s">
        <v>868</v>
      </c>
      <c r="C32" s="53"/>
      <c r="D32" s="56">
        <f t="shared" si="0"/>
        <v>25</v>
      </c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</row>
    <row r="33" spans="1:37" hidden="1">
      <c r="A33" s="54"/>
      <c r="B33" s="53"/>
      <c r="C33" s="53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</row>
    <row r="34" spans="1:37" hidden="1">
      <c r="A34" s="54"/>
      <c r="B34" s="53"/>
      <c r="C34" s="53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</row>
    <row r="35" spans="1:37" hidden="1">
      <c r="A35" s="54"/>
      <c r="B35" s="53"/>
      <c r="C35" s="53"/>
      <c r="D35" s="56">
        <f>VLOOKUP(D10,B24:D32,3,FALSE)</f>
        <v>1</v>
      </c>
      <c r="E35" s="56">
        <f>D35+1</f>
        <v>2</v>
      </c>
      <c r="F35" s="56">
        <f>E35+1</f>
        <v>3</v>
      </c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</row>
    <row r="36" spans="1:37" hidden="1">
      <c r="A36" s="54"/>
      <c r="B36" s="53"/>
      <c r="C36" s="53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</row>
    <row r="37" spans="1:37" hidden="1">
      <c r="A37" s="54"/>
      <c r="B37" s="53"/>
      <c r="C37" s="53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</row>
    <row r="38" spans="1:37" hidden="1">
      <c r="A38" s="54"/>
      <c r="B38" s="53"/>
      <c r="C38" s="53"/>
      <c r="D38" s="56">
        <v>1</v>
      </c>
      <c r="E38" s="56">
        <v>2</v>
      </c>
      <c r="F38" s="56">
        <v>3</v>
      </c>
      <c r="G38" s="56">
        <v>4</v>
      </c>
      <c r="H38" s="56">
        <v>5</v>
      </c>
      <c r="I38" s="56">
        <v>6</v>
      </c>
      <c r="J38" s="56">
        <v>7</v>
      </c>
      <c r="K38" s="56">
        <v>8</v>
      </c>
      <c r="L38" s="56">
        <v>9</v>
      </c>
      <c r="M38" s="56">
        <v>10</v>
      </c>
      <c r="N38" s="56">
        <v>11</v>
      </c>
      <c r="O38" s="56">
        <v>12</v>
      </c>
      <c r="P38" s="56">
        <v>13</v>
      </c>
      <c r="Q38" s="56">
        <v>14</v>
      </c>
      <c r="R38" s="56">
        <v>15</v>
      </c>
      <c r="S38" s="56">
        <v>16</v>
      </c>
      <c r="T38" s="56">
        <v>17</v>
      </c>
      <c r="U38" s="56">
        <v>18</v>
      </c>
      <c r="V38" s="56">
        <v>19</v>
      </c>
      <c r="W38" s="56">
        <v>20</v>
      </c>
      <c r="X38" s="56">
        <v>21</v>
      </c>
      <c r="Y38" s="56">
        <v>22</v>
      </c>
      <c r="Z38" s="56">
        <v>23</v>
      </c>
      <c r="AA38" s="56">
        <v>24</v>
      </c>
      <c r="AB38" s="56">
        <v>25</v>
      </c>
      <c r="AC38" s="56">
        <v>26</v>
      </c>
      <c r="AD38" s="56">
        <v>27</v>
      </c>
      <c r="AE38" s="56">
        <v>28</v>
      </c>
      <c r="AF38" s="56">
        <v>29</v>
      </c>
      <c r="AG38" s="56">
        <v>30</v>
      </c>
      <c r="AH38" s="56">
        <v>31</v>
      </c>
      <c r="AI38" s="56">
        <v>32</v>
      </c>
      <c r="AJ38" s="56">
        <v>33</v>
      </c>
    </row>
    <row r="39" spans="1:37" ht="15" hidden="1" customHeight="1">
      <c r="A39" s="38"/>
      <c r="B39" s="38"/>
      <c r="C39" s="38"/>
      <c r="D39" s="68" t="s">
        <v>869</v>
      </c>
      <c r="E39" s="68"/>
      <c r="F39" s="68"/>
      <c r="G39" s="68" t="s">
        <v>870</v>
      </c>
      <c r="H39" s="68"/>
      <c r="I39" s="68"/>
      <c r="J39" s="68" t="s">
        <v>871</v>
      </c>
      <c r="K39" s="68"/>
      <c r="L39" s="68"/>
      <c r="M39" s="68" t="s">
        <v>872</v>
      </c>
      <c r="N39" s="68"/>
      <c r="O39" s="68"/>
      <c r="P39" s="68" t="s">
        <v>873</v>
      </c>
      <c r="Q39" s="68"/>
      <c r="R39" s="68"/>
      <c r="S39" s="68" t="s">
        <v>874</v>
      </c>
      <c r="T39" s="68"/>
      <c r="U39" s="68"/>
      <c r="V39" s="68" t="s">
        <v>875</v>
      </c>
      <c r="W39" s="68"/>
      <c r="X39" s="68"/>
      <c r="Y39" s="68" t="s">
        <v>876</v>
      </c>
      <c r="Z39" s="68"/>
      <c r="AA39" s="68"/>
      <c r="AB39" s="68" t="s">
        <v>877</v>
      </c>
      <c r="AC39" s="68"/>
      <c r="AD39" s="68"/>
      <c r="AE39" s="68" t="s">
        <v>857</v>
      </c>
      <c r="AF39" s="68"/>
      <c r="AG39" s="68"/>
      <c r="AH39" s="68" t="s">
        <v>858</v>
      </c>
      <c r="AI39" s="68"/>
      <c r="AJ39" s="68"/>
    </row>
    <row r="40" spans="1:37" hidden="1">
      <c r="A40" s="38"/>
      <c r="B40" s="38"/>
      <c r="C40" s="38"/>
      <c r="D40" s="39" t="s">
        <v>836</v>
      </c>
      <c r="E40" s="39" t="s">
        <v>837</v>
      </c>
      <c r="F40" s="39" t="s">
        <v>838</v>
      </c>
      <c r="G40" s="39" t="s">
        <v>836</v>
      </c>
      <c r="H40" s="39" t="s">
        <v>837</v>
      </c>
      <c r="I40" s="39" t="s">
        <v>838</v>
      </c>
      <c r="J40" s="39" t="s">
        <v>836</v>
      </c>
      <c r="K40" s="39" t="s">
        <v>837</v>
      </c>
      <c r="L40" s="39" t="s">
        <v>838</v>
      </c>
      <c r="M40" s="39" t="s">
        <v>836</v>
      </c>
      <c r="N40" s="39" t="s">
        <v>837</v>
      </c>
      <c r="O40" s="39" t="s">
        <v>838</v>
      </c>
      <c r="P40" s="39" t="s">
        <v>836</v>
      </c>
      <c r="Q40" s="39" t="s">
        <v>837</v>
      </c>
      <c r="R40" s="39" t="s">
        <v>838</v>
      </c>
      <c r="S40" s="39" t="s">
        <v>836</v>
      </c>
      <c r="T40" s="39" t="s">
        <v>837</v>
      </c>
      <c r="U40" s="39" t="s">
        <v>838</v>
      </c>
      <c r="V40" s="39" t="s">
        <v>836</v>
      </c>
      <c r="W40" s="39" t="s">
        <v>837</v>
      </c>
      <c r="X40" s="39" t="s">
        <v>838</v>
      </c>
      <c r="Y40" s="39" t="s">
        <v>836</v>
      </c>
      <c r="Z40" s="39" t="s">
        <v>837</v>
      </c>
      <c r="AA40" s="39" t="s">
        <v>838</v>
      </c>
      <c r="AB40" s="39" t="s">
        <v>836</v>
      </c>
      <c r="AC40" s="39" t="s">
        <v>837</v>
      </c>
      <c r="AD40" s="39" t="s">
        <v>838</v>
      </c>
      <c r="AE40" s="39" t="s">
        <v>836</v>
      </c>
      <c r="AF40" s="39" t="s">
        <v>837</v>
      </c>
      <c r="AG40" s="39" t="s">
        <v>838</v>
      </c>
      <c r="AH40" s="39" t="s">
        <v>836</v>
      </c>
      <c r="AI40" s="39" t="s">
        <v>837</v>
      </c>
      <c r="AJ40" s="39" t="s">
        <v>838</v>
      </c>
    </row>
    <row r="41" spans="1:37" hidden="1">
      <c r="A41" s="38"/>
      <c r="B41" s="38"/>
      <c r="C41" s="38"/>
      <c r="D41" s="41" t="s">
        <v>839</v>
      </c>
      <c r="E41" s="41" t="s">
        <v>839</v>
      </c>
      <c r="F41" s="41" t="s">
        <v>839</v>
      </c>
      <c r="G41" s="41" t="s">
        <v>839</v>
      </c>
      <c r="H41" s="41" t="s">
        <v>839</v>
      </c>
      <c r="I41" s="41" t="s">
        <v>839</v>
      </c>
      <c r="J41" s="41" t="s">
        <v>839</v>
      </c>
      <c r="K41" s="41" t="s">
        <v>839</v>
      </c>
      <c r="L41" s="41" t="s">
        <v>839</v>
      </c>
      <c r="M41" s="41" t="s">
        <v>839</v>
      </c>
      <c r="N41" s="41" t="s">
        <v>839</v>
      </c>
      <c r="O41" s="41" t="s">
        <v>839</v>
      </c>
      <c r="P41" s="41" t="s">
        <v>839</v>
      </c>
      <c r="Q41" s="41" t="s">
        <v>839</v>
      </c>
      <c r="R41" s="41" t="s">
        <v>839</v>
      </c>
      <c r="S41" s="41" t="s">
        <v>839</v>
      </c>
      <c r="T41" s="41" t="s">
        <v>839</v>
      </c>
      <c r="U41" s="41" t="s">
        <v>839</v>
      </c>
      <c r="V41" s="41" t="s">
        <v>839</v>
      </c>
      <c r="W41" s="41" t="s">
        <v>839</v>
      </c>
      <c r="X41" s="41" t="s">
        <v>839</v>
      </c>
      <c r="Y41" s="41" t="s">
        <v>839</v>
      </c>
      <c r="Z41" s="41" t="s">
        <v>839</v>
      </c>
      <c r="AA41" s="41" t="s">
        <v>839</v>
      </c>
      <c r="AB41" s="41" t="s">
        <v>839</v>
      </c>
      <c r="AC41" s="41" t="s">
        <v>839</v>
      </c>
      <c r="AD41" s="41" t="s">
        <v>839</v>
      </c>
      <c r="AE41" s="41" t="s">
        <v>839</v>
      </c>
      <c r="AF41" s="41" t="s">
        <v>839</v>
      </c>
      <c r="AG41" s="41" t="s">
        <v>839</v>
      </c>
      <c r="AH41" s="41" t="s">
        <v>839</v>
      </c>
      <c r="AI41" s="41" t="s">
        <v>839</v>
      </c>
      <c r="AJ41" s="41" t="s">
        <v>839</v>
      </c>
    </row>
    <row r="42" spans="1:37" hidden="1">
      <c r="A42" s="42" t="s">
        <v>840</v>
      </c>
      <c r="B42" s="43"/>
      <c r="C42" s="43"/>
      <c r="D42" s="41"/>
      <c r="E42" s="41"/>
      <c r="F42" s="41"/>
      <c r="G42" s="44"/>
      <c r="H42" s="60"/>
      <c r="I42" s="60"/>
    </row>
    <row r="43" spans="1:37" hidden="1">
      <c r="A43" s="42"/>
      <c r="B43" s="45" t="s">
        <v>841</v>
      </c>
      <c r="C43" s="46" t="s">
        <v>839</v>
      </c>
      <c r="D43" s="62">
        <f>A128146214L_Latest</f>
        <v>1918.7819999999999</v>
      </c>
      <c r="E43" s="62">
        <f>A128140670J_Latest</f>
        <v>1041.1849999999999</v>
      </c>
      <c r="F43" s="62">
        <f>A128135126J_Latest</f>
        <v>877.59699999999998</v>
      </c>
      <c r="G43" s="62">
        <f>A128146742T_Latest</f>
        <v>591.95399999999995</v>
      </c>
      <c r="H43" s="62">
        <f>A128141198J_Latest</f>
        <v>335.03800000000001</v>
      </c>
      <c r="I43" s="62">
        <f>A128135654L_Latest</f>
        <v>256.916</v>
      </c>
      <c r="J43" s="62">
        <f>A128146390X_Latest</f>
        <v>559.54100000000005</v>
      </c>
      <c r="K43" s="62">
        <f>A128140846A_Latest</f>
        <v>317.96699999999998</v>
      </c>
      <c r="L43" s="62">
        <f>A128135302J_Latest</f>
        <v>241.57300000000001</v>
      </c>
      <c r="M43" s="62">
        <f>A128146830T_Latest</f>
        <v>366.36700000000002</v>
      </c>
      <c r="N43" s="62">
        <f>A128141286J_Latest</f>
        <v>181.845</v>
      </c>
      <c r="O43" s="62">
        <f>A128135742L_Latest</f>
        <v>184.52199999999999</v>
      </c>
      <c r="P43" s="62">
        <f>A128146918K_Latest</f>
        <v>123.554</v>
      </c>
      <c r="Q43" s="62">
        <f>A128141374J_Latest</f>
        <v>63.29</v>
      </c>
      <c r="R43" s="62">
        <f>A128135830L_Latest</f>
        <v>60.262999999999998</v>
      </c>
      <c r="S43" s="62">
        <f>A128146478T_Latest</f>
        <v>204.608</v>
      </c>
      <c r="T43" s="62">
        <f>A128140934A_Latest</f>
        <v>102.77200000000001</v>
      </c>
      <c r="U43" s="62">
        <f>A128135390V_Latest</f>
        <v>101.836</v>
      </c>
      <c r="V43" s="62">
        <f>A128146566T_Latest</f>
        <v>39.871000000000002</v>
      </c>
      <c r="W43" s="62">
        <f>A128141022C_Latest</f>
        <v>21.308</v>
      </c>
      <c r="X43" s="62">
        <f>A128135478L_Latest</f>
        <v>18.562999999999999</v>
      </c>
      <c r="Y43" s="62">
        <f>A128146654T_Latest</f>
        <v>11.840999999999999</v>
      </c>
      <c r="Z43" s="62">
        <f>A128141110C_Latest</f>
        <v>7.26</v>
      </c>
      <c r="AA43" s="62">
        <f>A128135566L_Latest</f>
        <v>4.5810000000000004</v>
      </c>
      <c r="AB43" s="62">
        <f>A128146302L_Latest</f>
        <v>21.045999999999999</v>
      </c>
      <c r="AC43" s="62">
        <f>A128140758A_Latest</f>
        <v>11.704000000000001</v>
      </c>
      <c r="AD43" s="62">
        <f>A128135214J_Latest</f>
        <v>9.3420000000000005</v>
      </c>
      <c r="AK43" s="55">
        <v>1</v>
      </c>
    </row>
    <row r="44" spans="1:37" hidden="1">
      <c r="A44" s="42"/>
      <c r="B44" s="45" t="s">
        <v>842</v>
      </c>
      <c r="C44" s="46" t="s">
        <v>839</v>
      </c>
      <c r="D44" s="62">
        <f>A128143046J_Latest</f>
        <v>1113.6590000000001</v>
      </c>
      <c r="E44" s="62">
        <f>A128137502L_Latest</f>
        <v>572.63699999999994</v>
      </c>
      <c r="F44" s="62">
        <f>A128131958A_Latest</f>
        <v>541.02200000000005</v>
      </c>
      <c r="G44" s="62">
        <f>A128143574L_Latest</f>
        <v>349.29599999999999</v>
      </c>
      <c r="H44" s="62">
        <f>A128138030V_Latest</f>
        <v>180.233</v>
      </c>
      <c r="I44" s="62">
        <f>A128132486J_Latest</f>
        <v>169.06299999999999</v>
      </c>
      <c r="J44" s="62">
        <f>A128143222J_Latest</f>
        <v>293.95</v>
      </c>
      <c r="K44" s="62">
        <f>A128137678T_Latest</f>
        <v>145.53200000000001</v>
      </c>
      <c r="L44" s="62">
        <f>A128132134C_Latest</f>
        <v>148.41800000000001</v>
      </c>
      <c r="M44" s="62">
        <f>A128143662L_Latest</f>
        <v>224.41300000000001</v>
      </c>
      <c r="N44" s="62">
        <f>A128138118L_Latest</f>
        <v>117.6</v>
      </c>
      <c r="O44" s="62">
        <f>A128132574J_Latest</f>
        <v>106.813</v>
      </c>
      <c r="P44" s="62">
        <f>A128143750L_Latest</f>
        <v>77.481999999999999</v>
      </c>
      <c r="Q44" s="62">
        <f>A128138206L_Latest</f>
        <v>40.732999999999997</v>
      </c>
      <c r="R44" s="62">
        <f>A128132662J_Latest</f>
        <v>36.749000000000002</v>
      </c>
      <c r="S44" s="62">
        <f>A128143310J_Latest</f>
        <v>125.116</v>
      </c>
      <c r="T44" s="62">
        <f>A128137766T_Latest</f>
        <v>67.233000000000004</v>
      </c>
      <c r="U44" s="62">
        <f>A128132222C_Latest</f>
        <v>57.883000000000003</v>
      </c>
      <c r="V44" s="62">
        <f>A128143398L_Latest</f>
        <v>21.806999999999999</v>
      </c>
      <c r="W44" s="62">
        <f>A128137854T_Latest</f>
        <v>11.864000000000001</v>
      </c>
      <c r="X44" s="62">
        <f>A128132310C_Latest</f>
        <v>9.9429999999999996</v>
      </c>
      <c r="Y44" s="62">
        <f>A128143486L_Latest</f>
        <v>7.39</v>
      </c>
      <c r="Z44" s="62">
        <f>A128137942T_Latest</f>
        <v>2.6989999999999998</v>
      </c>
      <c r="AA44" s="62">
        <f>A128132398J_Latest</f>
        <v>4.6909999999999998</v>
      </c>
      <c r="AB44" s="62">
        <f>A128143134J_Latest</f>
        <v>14.204000000000001</v>
      </c>
      <c r="AC44" s="62">
        <f>A128137590X_Latest</f>
        <v>6.742</v>
      </c>
      <c r="AD44" s="62">
        <f>A128132046C_Latest</f>
        <v>7.4619999999999997</v>
      </c>
      <c r="AK44" s="55">
        <v>2</v>
      </c>
    </row>
    <row r="45" spans="1:37" hidden="1">
      <c r="A45" s="42"/>
      <c r="B45" s="45" t="s">
        <v>843</v>
      </c>
      <c r="C45" s="46" t="s">
        <v>839</v>
      </c>
      <c r="D45" s="62">
        <f>A128147006L_Latest</f>
        <v>3032.4409999999998</v>
      </c>
      <c r="E45" s="62">
        <f>A128141462J_Latest</f>
        <v>1613.8219999999999</v>
      </c>
      <c r="F45" s="62">
        <f>A128135918F_Latest</f>
        <v>1418.6189999999999</v>
      </c>
      <c r="G45" s="62">
        <f>A128147534T_Latest</f>
        <v>941.25</v>
      </c>
      <c r="H45" s="62">
        <f>A128141990L_Latest</f>
        <v>515.27099999999996</v>
      </c>
      <c r="I45" s="62">
        <f>A128136446L_Latest</f>
        <v>425.97899999999998</v>
      </c>
      <c r="J45" s="62">
        <f>A128147182X_Latest</f>
        <v>853.49099999999999</v>
      </c>
      <c r="K45" s="62">
        <f>A128141638A_Latest</f>
        <v>463.5</v>
      </c>
      <c r="L45" s="62">
        <f>A128136094V_Latest</f>
        <v>389.99099999999999</v>
      </c>
      <c r="M45" s="62">
        <f>A128147622T_Latest</f>
        <v>590.78</v>
      </c>
      <c r="N45" s="62">
        <f>A128142078J_Latest</f>
        <v>299.44400000000002</v>
      </c>
      <c r="O45" s="62">
        <f>A128136534L_Latest</f>
        <v>291.33499999999998</v>
      </c>
      <c r="P45" s="62">
        <f>A128147710T_Latest</f>
        <v>201.036</v>
      </c>
      <c r="Q45" s="62">
        <f>A128142166J_Latest</f>
        <v>104.023</v>
      </c>
      <c r="R45" s="62">
        <f>A128136622L_Latest</f>
        <v>97.013000000000005</v>
      </c>
      <c r="S45" s="62">
        <f>A128147270X_Latest</f>
        <v>329.72399999999999</v>
      </c>
      <c r="T45" s="62">
        <f>A128141726A_Latest</f>
        <v>170.005</v>
      </c>
      <c r="U45" s="62">
        <f>A128136182V_Latest</f>
        <v>159.71899999999999</v>
      </c>
      <c r="V45" s="62">
        <f>A128147358T_Latest</f>
        <v>61.679000000000002</v>
      </c>
      <c r="W45" s="62">
        <f>A128141814A_Latest</f>
        <v>33.171999999999997</v>
      </c>
      <c r="X45" s="62">
        <f>A128136270V_Latest</f>
        <v>28.507000000000001</v>
      </c>
      <c r="Y45" s="62">
        <f>A128147446T_Latest</f>
        <v>19.231000000000002</v>
      </c>
      <c r="Z45" s="62">
        <f>A128141902A_Latest</f>
        <v>9.9589999999999996</v>
      </c>
      <c r="AA45" s="62">
        <f>A128136358L_Latest</f>
        <v>9.2720000000000002</v>
      </c>
      <c r="AB45" s="62">
        <f>A128147094X_Latest</f>
        <v>35.25</v>
      </c>
      <c r="AC45" s="62">
        <f>A128141550J_Latest</f>
        <v>18.446999999999999</v>
      </c>
      <c r="AD45" s="62">
        <f>A128136006J_Latest</f>
        <v>16.803999999999998</v>
      </c>
      <c r="AK45" s="55">
        <v>3</v>
      </c>
    </row>
    <row r="46" spans="1:37" hidden="1">
      <c r="A46" s="42"/>
      <c r="B46" s="45" t="s">
        <v>844</v>
      </c>
      <c r="C46" s="46" t="s">
        <v>839</v>
      </c>
      <c r="D46" s="62">
        <f>A128147798W_Latest</f>
        <v>14141.703</v>
      </c>
      <c r="E46" s="62">
        <f>A128142254J_Latest</f>
        <v>7392.0519999999997</v>
      </c>
      <c r="F46" s="62">
        <f>A128136710L_Latest</f>
        <v>6749.652</v>
      </c>
      <c r="G46" s="62">
        <f>A128148326T_Latest</f>
        <v>4493.4489999999996</v>
      </c>
      <c r="H46" s="62">
        <f>A128142782L_Latest</f>
        <v>2353.9899999999998</v>
      </c>
      <c r="I46" s="62">
        <f>A128137238L_Latest</f>
        <v>2139.4580000000001</v>
      </c>
      <c r="J46" s="62">
        <f>A128147974W_Latest</f>
        <v>3722.1179999999999</v>
      </c>
      <c r="K46" s="62">
        <f>A128142430J_Latest</f>
        <v>1949.9110000000001</v>
      </c>
      <c r="L46" s="62">
        <f>A128136886T_Latest</f>
        <v>1772.2070000000001</v>
      </c>
      <c r="M46" s="62">
        <f>A128148414T_Latest</f>
        <v>2842.194</v>
      </c>
      <c r="N46" s="62">
        <f>A128142870L_Latest</f>
        <v>1464.299</v>
      </c>
      <c r="O46" s="62">
        <f>A128137326L_Latest</f>
        <v>1377.895</v>
      </c>
      <c r="P46" s="62">
        <f>A128148502T_Latest</f>
        <v>930.63300000000004</v>
      </c>
      <c r="Q46" s="62">
        <f>A128142958F_Latest</f>
        <v>486.22199999999998</v>
      </c>
      <c r="R46" s="62">
        <f>A128137414L_Latest</f>
        <v>444.411</v>
      </c>
      <c r="S46" s="62">
        <f>A128148062X_Latest</f>
        <v>1494.7570000000001</v>
      </c>
      <c r="T46" s="62">
        <f>A128142518A_Latest</f>
        <v>799.36099999999999</v>
      </c>
      <c r="U46" s="62">
        <f>A128136974T_Latest</f>
        <v>695.39599999999996</v>
      </c>
      <c r="V46" s="62">
        <f>A128148150X_Latest</f>
        <v>283.43599999999998</v>
      </c>
      <c r="W46" s="62">
        <f>A128142606A_Latest</f>
        <v>148.28399999999999</v>
      </c>
      <c r="X46" s="62">
        <f>A128137062V_Latest</f>
        <v>135.15299999999999</v>
      </c>
      <c r="Y46" s="62">
        <f>A128148238T_Latest</f>
        <v>124.54600000000001</v>
      </c>
      <c r="Z46" s="62">
        <f>A128142694L_Latest</f>
        <v>64.492000000000004</v>
      </c>
      <c r="AA46" s="62">
        <f>A128137150V_Latest</f>
        <v>60.052999999999997</v>
      </c>
      <c r="AB46" s="62">
        <f>A128147886W_Latest</f>
        <v>250.571</v>
      </c>
      <c r="AC46" s="62">
        <f>A128142342J_Latest</f>
        <v>125.49299999999999</v>
      </c>
      <c r="AD46" s="62">
        <f>A128136798T_Latest</f>
        <v>125.078</v>
      </c>
      <c r="AK46" s="55">
        <v>4</v>
      </c>
    </row>
    <row r="47" spans="1:37" hidden="1">
      <c r="A47" s="42"/>
      <c r="B47" s="45" t="s">
        <v>845</v>
      </c>
      <c r="C47" s="48" t="s">
        <v>846</v>
      </c>
      <c r="D47" s="62">
        <f>A128143839J_Latest</f>
        <v>13.568</v>
      </c>
      <c r="E47" s="62">
        <f>A128138295A_Latest</f>
        <v>14.085000000000001</v>
      </c>
      <c r="F47" s="62">
        <f>A128132751K_Latest</f>
        <v>13.002000000000001</v>
      </c>
      <c r="G47" s="62">
        <f>A128144367R_Latest</f>
        <v>13.173999999999999</v>
      </c>
      <c r="H47" s="62">
        <f>A128138823V_Latest</f>
        <v>14.233000000000001</v>
      </c>
      <c r="I47" s="62">
        <f>A128133279K_Latest</f>
        <v>12.007999999999999</v>
      </c>
      <c r="J47" s="62">
        <f>A128144015K_Latest</f>
        <v>15.032999999999999</v>
      </c>
      <c r="K47" s="62">
        <f>A128138471A_Latest</f>
        <v>16.306999999999999</v>
      </c>
      <c r="L47" s="62">
        <f>A128132927C_Latest</f>
        <v>13.631</v>
      </c>
      <c r="M47" s="62">
        <f>A128144455R_Latest</f>
        <v>12.89</v>
      </c>
      <c r="N47" s="62">
        <f>A128138911V_Latest</f>
        <v>12.419</v>
      </c>
      <c r="O47" s="62">
        <f>A128133367K_Latest</f>
        <v>13.391999999999999</v>
      </c>
      <c r="P47" s="62">
        <f>A128144543R_Latest</f>
        <v>13.276</v>
      </c>
      <c r="Q47" s="62">
        <f>A128138999X_Latest</f>
        <v>13.016999999999999</v>
      </c>
      <c r="R47" s="62">
        <f>A128133455K_Latest</f>
        <v>13.56</v>
      </c>
      <c r="S47" s="62">
        <f>A128144103K_Latest</f>
        <v>13.688000000000001</v>
      </c>
      <c r="T47" s="62">
        <f>A128138559V_Latest</f>
        <v>12.856999999999999</v>
      </c>
      <c r="U47" s="62">
        <f>A128133015F_Latest</f>
        <v>14.644</v>
      </c>
      <c r="V47" s="62">
        <f>A128144191W_Latest</f>
        <v>14.067</v>
      </c>
      <c r="W47" s="62">
        <f>A128138647V_Latest</f>
        <v>14.37</v>
      </c>
      <c r="X47" s="62">
        <f>A128133103F_Latest</f>
        <v>13.734999999999999</v>
      </c>
      <c r="Y47" s="62">
        <f>A128144279R_Latest</f>
        <v>9.5069999999999997</v>
      </c>
      <c r="Z47" s="62">
        <f>A128138735V_Latest</f>
        <v>11.257</v>
      </c>
      <c r="AA47" s="62">
        <f>A128133191T_Latest</f>
        <v>7.6280000000000001</v>
      </c>
      <c r="AB47" s="62">
        <f>A128143927J_Latest</f>
        <v>8.3989999999999991</v>
      </c>
      <c r="AC47" s="62">
        <f>A128138383A_Latest</f>
        <v>9.327</v>
      </c>
      <c r="AD47" s="62">
        <f>A128132839C_Latest</f>
        <v>7.4690000000000003</v>
      </c>
      <c r="AK47" s="55">
        <v>5</v>
      </c>
    </row>
    <row r="48" spans="1:37" hidden="1">
      <c r="A48" s="42"/>
      <c r="B48" s="45" t="s">
        <v>847</v>
      </c>
      <c r="C48" s="48" t="s">
        <v>846</v>
      </c>
      <c r="D48" s="62">
        <f>A128144631R_Latest</f>
        <v>7.875</v>
      </c>
      <c r="E48" s="62">
        <f>A128139087A_Latest</f>
        <v>7.7469999999999999</v>
      </c>
      <c r="F48" s="62">
        <f>A128133543K_Latest</f>
        <v>8.016</v>
      </c>
      <c r="G48" s="62">
        <f>A128145159R_Latest</f>
        <v>7.7729999999999997</v>
      </c>
      <c r="H48" s="62">
        <f>A128139615V_Latest</f>
        <v>7.6559999999999997</v>
      </c>
      <c r="I48" s="62">
        <f>A128134071T_Latest</f>
        <v>7.9020000000000001</v>
      </c>
      <c r="J48" s="62">
        <f>A128144807J_Latest</f>
        <v>7.8970000000000002</v>
      </c>
      <c r="K48" s="62">
        <f>A128139263A_Latest</f>
        <v>7.4640000000000004</v>
      </c>
      <c r="L48" s="62">
        <f>A128133719C_Latest</f>
        <v>8.375</v>
      </c>
      <c r="M48" s="62">
        <f>A128145247R_Latest</f>
        <v>7.8959999999999999</v>
      </c>
      <c r="N48" s="62">
        <f>A128139703V_Latest</f>
        <v>8.0310000000000006</v>
      </c>
      <c r="O48" s="62">
        <f>A128134159K_Latest</f>
        <v>7.7519999999999998</v>
      </c>
      <c r="P48" s="62">
        <f>A128145335R_Latest</f>
        <v>8.3260000000000005</v>
      </c>
      <c r="Q48" s="62">
        <f>A128139791F_Latest</f>
        <v>8.3780000000000001</v>
      </c>
      <c r="R48" s="62">
        <f>A128134247K_Latest</f>
        <v>8.2690000000000001</v>
      </c>
      <c r="S48" s="62">
        <f>A128144895V_Latest</f>
        <v>8.3699999999999992</v>
      </c>
      <c r="T48" s="62">
        <f>A128139351A_Latest</f>
        <v>8.4109999999999996</v>
      </c>
      <c r="U48" s="62">
        <f>A128133807C_Latest</f>
        <v>8.3239999999999998</v>
      </c>
      <c r="V48" s="62">
        <f>A128144983V_Latest</f>
        <v>7.694</v>
      </c>
      <c r="W48" s="62">
        <f>A128139439V_Latest</f>
        <v>8.0009999999999994</v>
      </c>
      <c r="X48" s="62">
        <f>A128133895R_Latest</f>
        <v>7.3570000000000002</v>
      </c>
      <c r="Y48" s="62">
        <f>A128145071W_Latest</f>
        <v>5.9340000000000002</v>
      </c>
      <c r="Z48" s="62">
        <f>A128139527V_Latest</f>
        <v>4.1849999999999996</v>
      </c>
      <c r="AA48" s="62">
        <f>A128133983R_Latest</f>
        <v>7.8120000000000003</v>
      </c>
      <c r="AB48" s="62">
        <f>A128144719J_Latest</f>
        <v>5.6689999999999996</v>
      </c>
      <c r="AC48" s="62">
        <f>A128139175A_Latest</f>
        <v>5.3730000000000002</v>
      </c>
      <c r="AD48" s="62">
        <f>A128133631K_Latest</f>
        <v>5.9660000000000002</v>
      </c>
      <c r="AK48" s="55">
        <v>6</v>
      </c>
    </row>
    <row r="49" spans="1:37" hidden="1">
      <c r="A49" s="42"/>
      <c r="B49" s="45" t="s">
        <v>848</v>
      </c>
      <c r="C49" s="48" t="s">
        <v>846</v>
      </c>
      <c r="D49" s="62">
        <f>A128145423R_Latest</f>
        <v>21.443000000000001</v>
      </c>
      <c r="E49" s="62">
        <f>A128139879X_Latest</f>
        <v>21.832000000000001</v>
      </c>
      <c r="F49" s="62">
        <f>A128134335K_Latest</f>
        <v>21.018000000000001</v>
      </c>
      <c r="G49" s="62">
        <f>A128145951V_Latest</f>
        <v>20.946999999999999</v>
      </c>
      <c r="H49" s="62">
        <f>A128140407X_Latest</f>
        <v>21.888999999999999</v>
      </c>
      <c r="I49" s="62">
        <f>A128134863R_Latest</f>
        <v>19.911000000000001</v>
      </c>
      <c r="J49" s="62">
        <f>A128145599V_Latest</f>
        <v>22.93</v>
      </c>
      <c r="K49" s="62">
        <f>A128140055F_Latest</f>
        <v>23.77</v>
      </c>
      <c r="L49" s="62">
        <f>A128134511K_Latest</f>
        <v>22.006</v>
      </c>
      <c r="M49" s="62">
        <f>A128146039R_Latest</f>
        <v>20.786000000000001</v>
      </c>
      <c r="N49" s="62">
        <f>A128140495K_Latest</f>
        <v>20.45</v>
      </c>
      <c r="O49" s="62">
        <f>A128134951R_Latest</f>
        <v>21.143999999999998</v>
      </c>
      <c r="P49" s="62">
        <f>A128146127R_Latest</f>
        <v>21.602</v>
      </c>
      <c r="Q49" s="62">
        <f>A128140583K_Latest</f>
        <v>21.393999999999998</v>
      </c>
      <c r="R49" s="62">
        <f>A128135039K_Latest</f>
        <v>21.829000000000001</v>
      </c>
      <c r="S49" s="62">
        <f>A128145687V_Latest</f>
        <v>22.059000000000001</v>
      </c>
      <c r="T49" s="62">
        <f>A128140143F_Latest</f>
        <v>21.268000000000001</v>
      </c>
      <c r="U49" s="62">
        <f>A128134599R_Latest</f>
        <v>22.968</v>
      </c>
      <c r="V49" s="62">
        <f>A128145775V_Latest</f>
        <v>21.760999999999999</v>
      </c>
      <c r="W49" s="62">
        <f>A128140231F_Latest</f>
        <v>22.370999999999999</v>
      </c>
      <c r="X49" s="62">
        <f>A128134687R_Latest</f>
        <v>21.091999999999999</v>
      </c>
      <c r="Y49" s="62">
        <f>A128145863V_Latest</f>
        <v>15.441000000000001</v>
      </c>
      <c r="Z49" s="62">
        <f>A128140319X_Latest</f>
        <v>15.442</v>
      </c>
      <c r="AA49" s="62">
        <f>A128134775R_Latest</f>
        <v>15.44</v>
      </c>
      <c r="AB49" s="62">
        <f>A128145511R_Latest</f>
        <v>14.068</v>
      </c>
      <c r="AC49" s="62">
        <f>A128139967X_Latest</f>
        <v>14.7</v>
      </c>
      <c r="AD49" s="62">
        <f>A128134423K_Latest</f>
        <v>13.435</v>
      </c>
      <c r="AK49" s="55">
        <v>7</v>
      </c>
    </row>
    <row r="50" spans="1:37" hidden="1">
      <c r="A50" s="49"/>
      <c r="B50" s="50"/>
      <c r="C50" s="50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</row>
    <row r="51" spans="1:37" hidden="1">
      <c r="A51" s="49"/>
      <c r="B51" s="50"/>
      <c r="C51" s="50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</row>
    <row r="52" spans="1:37" hidden="1">
      <c r="A52" s="54"/>
      <c r="B52" s="53"/>
      <c r="C52" s="53"/>
      <c r="D52" s="56">
        <v>1</v>
      </c>
      <c r="E52" s="56">
        <v>2</v>
      </c>
      <c r="F52" s="56">
        <v>3</v>
      </c>
      <c r="G52" s="56">
        <v>4</v>
      </c>
      <c r="H52" s="56">
        <v>5</v>
      </c>
      <c r="I52" s="56">
        <v>6</v>
      </c>
      <c r="J52" s="56">
        <v>7</v>
      </c>
      <c r="K52" s="56">
        <v>8</v>
      </c>
      <c r="L52" s="56">
        <v>9</v>
      </c>
      <c r="M52" s="56">
        <v>10</v>
      </c>
      <c r="N52" s="56">
        <v>11</v>
      </c>
      <c r="O52" s="56">
        <v>12</v>
      </c>
      <c r="P52" s="56">
        <v>13</v>
      </c>
      <c r="Q52" s="56">
        <v>14</v>
      </c>
      <c r="R52" s="56">
        <v>15</v>
      </c>
      <c r="S52" s="56">
        <v>16</v>
      </c>
      <c r="T52" s="56">
        <v>17</v>
      </c>
      <c r="U52" s="56">
        <v>18</v>
      </c>
      <c r="V52" s="56">
        <v>19</v>
      </c>
      <c r="W52" s="56">
        <v>20</v>
      </c>
      <c r="X52" s="56">
        <v>21</v>
      </c>
      <c r="Y52" s="56">
        <v>22</v>
      </c>
      <c r="Z52" s="56">
        <v>23</v>
      </c>
      <c r="AA52" s="56">
        <v>24</v>
      </c>
      <c r="AB52" s="56">
        <v>25</v>
      </c>
      <c r="AC52" s="56">
        <v>26</v>
      </c>
      <c r="AD52" s="56">
        <v>27</v>
      </c>
      <c r="AE52" s="56">
        <v>28</v>
      </c>
      <c r="AF52" s="56">
        <v>29</v>
      </c>
      <c r="AG52" s="56">
        <v>30</v>
      </c>
      <c r="AH52" s="56">
        <v>31</v>
      </c>
      <c r="AI52" s="56">
        <v>32</v>
      </c>
      <c r="AJ52" s="56">
        <v>33</v>
      </c>
    </row>
    <row r="53" spans="1:37" ht="15" hidden="1" customHeight="1">
      <c r="A53" s="38"/>
      <c r="B53" s="38"/>
      <c r="C53" s="38"/>
      <c r="D53" s="68" t="s">
        <v>834</v>
      </c>
      <c r="E53" s="68"/>
      <c r="F53" s="68"/>
      <c r="G53" s="68" t="s">
        <v>849</v>
      </c>
      <c r="H53" s="68"/>
      <c r="I53" s="68"/>
      <c r="J53" s="68" t="s">
        <v>850</v>
      </c>
      <c r="K53" s="68"/>
      <c r="L53" s="68"/>
      <c r="M53" s="68" t="s">
        <v>851</v>
      </c>
      <c r="N53" s="68"/>
      <c r="O53" s="68"/>
      <c r="P53" s="68" t="s">
        <v>852</v>
      </c>
      <c r="Q53" s="68"/>
      <c r="R53" s="68"/>
      <c r="S53" s="68" t="s">
        <v>853</v>
      </c>
      <c r="T53" s="68"/>
      <c r="U53" s="68"/>
      <c r="V53" s="68" t="s">
        <v>854</v>
      </c>
      <c r="W53" s="68"/>
      <c r="X53" s="68"/>
      <c r="Y53" s="68" t="s">
        <v>855</v>
      </c>
      <c r="Z53" s="68"/>
      <c r="AA53" s="68"/>
      <c r="AB53" s="68" t="s">
        <v>856</v>
      </c>
      <c r="AC53" s="68"/>
      <c r="AD53" s="68"/>
      <c r="AE53" s="68" t="s">
        <v>857</v>
      </c>
      <c r="AF53" s="68"/>
      <c r="AG53" s="68"/>
      <c r="AH53" s="68" t="s">
        <v>858</v>
      </c>
      <c r="AI53" s="68"/>
      <c r="AJ53" s="68"/>
    </row>
    <row r="54" spans="1:37" hidden="1">
      <c r="A54" s="38"/>
      <c r="B54" s="38"/>
      <c r="C54" s="38"/>
      <c r="D54" s="39" t="s">
        <v>836</v>
      </c>
      <c r="E54" s="39" t="s">
        <v>837</v>
      </c>
      <c r="F54" s="39" t="s">
        <v>838</v>
      </c>
      <c r="G54" s="39" t="s">
        <v>836</v>
      </c>
      <c r="H54" s="39" t="s">
        <v>837</v>
      </c>
      <c r="I54" s="39" t="s">
        <v>838</v>
      </c>
      <c r="J54" s="39" t="s">
        <v>836</v>
      </c>
      <c r="K54" s="39" t="s">
        <v>837</v>
      </c>
      <c r="L54" s="39" t="s">
        <v>838</v>
      </c>
      <c r="M54" s="39" t="s">
        <v>836</v>
      </c>
      <c r="N54" s="39" t="s">
        <v>837</v>
      </c>
      <c r="O54" s="39" t="s">
        <v>838</v>
      </c>
      <c r="P54" s="39" t="s">
        <v>836</v>
      </c>
      <c r="Q54" s="39" t="s">
        <v>837</v>
      </c>
      <c r="R54" s="39" t="s">
        <v>838</v>
      </c>
      <c r="S54" s="39" t="s">
        <v>836</v>
      </c>
      <c r="T54" s="39" t="s">
        <v>837</v>
      </c>
      <c r="U54" s="39" t="s">
        <v>838</v>
      </c>
      <c r="V54" s="39" t="s">
        <v>836</v>
      </c>
      <c r="W54" s="39" t="s">
        <v>837</v>
      </c>
      <c r="X54" s="39" t="s">
        <v>838</v>
      </c>
      <c r="Y54" s="39" t="s">
        <v>836</v>
      </c>
      <c r="Z54" s="39" t="s">
        <v>837</v>
      </c>
      <c r="AA54" s="39" t="s">
        <v>838</v>
      </c>
      <c r="AB54" s="39" t="s">
        <v>836</v>
      </c>
      <c r="AC54" s="39" t="s">
        <v>837</v>
      </c>
      <c r="AD54" s="39" t="s">
        <v>838</v>
      </c>
      <c r="AE54" s="39" t="s">
        <v>836</v>
      </c>
      <c r="AF54" s="39" t="s">
        <v>837</v>
      </c>
      <c r="AG54" s="39" t="s">
        <v>838</v>
      </c>
      <c r="AH54" s="39" t="s">
        <v>836</v>
      </c>
      <c r="AI54" s="39" t="s">
        <v>837</v>
      </c>
      <c r="AJ54" s="39" t="s">
        <v>838</v>
      </c>
    </row>
    <row r="55" spans="1:37" hidden="1">
      <c r="A55" s="38"/>
      <c r="B55" s="38"/>
      <c r="C55" s="38"/>
      <c r="D55" s="41" t="s">
        <v>839</v>
      </c>
      <c r="E55" s="41" t="s">
        <v>839</v>
      </c>
      <c r="F55" s="41" t="s">
        <v>839</v>
      </c>
      <c r="G55" s="41" t="s">
        <v>839</v>
      </c>
      <c r="H55" s="41" t="s">
        <v>839</v>
      </c>
      <c r="I55" s="41" t="s">
        <v>839</v>
      </c>
      <c r="J55" s="41" t="s">
        <v>839</v>
      </c>
      <c r="K55" s="41" t="s">
        <v>839</v>
      </c>
      <c r="L55" s="41" t="s">
        <v>839</v>
      </c>
      <c r="M55" s="41" t="s">
        <v>839</v>
      </c>
      <c r="N55" s="41" t="s">
        <v>839</v>
      </c>
      <c r="O55" s="41" t="s">
        <v>839</v>
      </c>
      <c r="P55" s="41" t="s">
        <v>839</v>
      </c>
      <c r="Q55" s="41" t="s">
        <v>839</v>
      </c>
      <c r="R55" s="41" t="s">
        <v>839</v>
      </c>
      <c r="S55" s="41" t="s">
        <v>839</v>
      </c>
      <c r="T55" s="41" t="s">
        <v>839</v>
      </c>
      <c r="U55" s="41" t="s">
        <v>839</v>
      </c>
      <c r="V55" s="41" t="s">
        <v>839</v>
      </c>
      <c r="W55" s="41" t="s">
        <v>839</v>
      </c>
      <c r="X55" s="41" t="s">
        <v>839</v>
      </c>
      <c r="Y55" s="41" t="s">
        <v>839</v>
      </c>
      <c r="Z55" s="41" t="s">
        <v>839</v>
      </c>
      <c r="AA55" s="41" t="s">
        <v>839</v>
      </c>
      <c r="AB55" s="41" t="s">
        <v>839</v>
      </c>
      <c r="AC55" s="41" t="s">
        <v>839</v>
      </c>
      <c r="AD55" s="41" t="s">
        <v>839</v>
      </c>
      <c r="AE55" s="41" t="s">
        <v>839</v>
      </c>
      <c r="AF55" s="41" t="s">
        <v>839</v>
      </c>
      <c r="AG55" s="41" t="s">
        <v>839</v>
      </c>
      <c r="AH55" s="41" t="s">
        <v>839</v>
      </c>
      <c r="AI55" s="41" t="s">
        <v>839</v>
      </c>
      <c r="AJ55" s="41" t="s">
        <v>839</v>
      </c>
    </row>
    <row r="56" spans="1:37" hidden="1">
      <c r="A56" s="42" t="s">
        <v>840</v>
      </c>
      <c r="B56" s="43"/>
      <c r="C56" s="43"/>
      <c r="D56" s="41"/>
      <c r="E56" s="41"/>
      <c r="F56" s="41"/>
      <c r="G56" s="44"/>
      <c r="H56" s="60"/>
      <c r="I56" s="60"/>
    </row>
    <row r="57" spans="1:37" hidden="1">
      <c r="A57" s="42"/>
      <c r="B57" s="45" t="s">
        <v>841</v>
      </c>
      <c r="C57" s="46" t="s">
        <v>839</v>
      </c>
      <c r="D57" s="19" t="s">
        <v>262</v>
      </c>
      <c r="E57" s="19" t="s">
        <v>263</v>
      </c>
      <c r="F57" s="19" t="s">
        <v>264</v>
      </c>
      <c r="G57" s="19" t="s">
        <v>495</v>
      </c>
      <c r="H57" s="19" t="s">
        <v>496</v>
      </c>
      <c r="I57" s="19" t="s">
        <v>497</v>
      </c>
      <c r="J57" s="19" t="s">
        <v>665</v>
      </c>
      <c r="K57" s="19" t="s">
        <v>666</v>
      </c>
      <c r="L57" s="19" t="s">
        <v>667</v>
      </c>
      <c r="M57" s="19" t="s">
        <v>686</v>
      </c>
      <c r="N57" s="19" t="s">
        <v>687</v>
      </c>
      <c r="O57" s="19" t="s">
        <v>688</v>
      </c>
      <c r="P57" s="19" t="s">
        <v>707</v>
      </c>
      <c r="Q57" s="19" t="s">
        <v>708</v>
      </c>
      <c r="R57" s="19" t="s">
        <v>709</v>
      </c>
      <c r="S57" s="19" t="s">
        <v>728</v>
      </c>
      <c r="T57" s="19" t="s">
        <v>729</v>
      </c>
      <c r="U57" s="19" t="s">
        <v>730</v>
      </c>
      <c r="V57" s="19" t="s">
        <v>749</v>
      </c>
      <c r="W57" s="19" t="s">
        <v>750</v>
      </c>
      <c r="X57" s="19" t="s">
        <v>751</v>
      </c>
      <c r="Y57" s="19" t="s">
        <v>770</v>
      </c>
      <c r="Z57" s="19" t="s">
        <v>771</v>
      </c>
      <c r="AA57" s="19" t="s">
        <v>772</v>
      </c>
      <c r="AB57" s="19" t="s">
        <v>791</v>
      </c>
      <c r="AC57" s="19" t="s">
        <v>792</v>
      </c>
      <c r="AD57" s="19" t="s">
        <v>793</v>
      </c>
      <c r="AE57" s="19"/>
      <c r="AF57" s="19"/>
      <c r="AG57" s="19"/>
      <c r="AH57" s="19"/>
      <c r="AI57" s="19"/>
      <c r="AJ57" s="19"/>
      <c r="AK57" s="55">
        <v>1</v>
      </c>
    </row>
    <row r="58" spans="1:37" hidden="1">
      <c r="A58" s="42"/>
      <c r="B58" s="45" t="s">
        <v>842</v>
      </c>
      <c r="C58" s="46" t="s">
        <v>839</v>
      </c>
      <c r="D58" s="19" t="s">
        <v>265</v>
      </c>
      <c r="E58" s="19" t="s">
        <v>266</v>
      </c>
      <c r="F58" s="19" t="s">
        <v>267</v>
      </c>
      <c r="G58" s="19" t="s">
        <v>498</v>
      </c>
      <c r="H58" s="19" t="s">
        <v>499</v>
      </c>
      <c r="I58" s="19" t="s">
        <v>500</v>
      </c>
      <c r="J58" s="19" t="s">
        <v>668</v>
      </c>
      <c r="K58" s="19" t="s">
        <v>669</v>
      </c>
      <c r="L58" s="19" t="s">
        <v>670</v>
      </c>
      <c r="M58" s="19" t="s">
        <v>689</v>
      </c>
      <c r="N58" s="19" t="s">
        <v>690</v>
      </c>
      <c r="O58" s="19" t="s">
        <v>691</v>
      </c>
      <c r="P58" s="19" t="s">
        <v>710</v>
      </c>
      <c r="Q58" s="19" t="s">
        <v>711</v>
      </c>
      <c r="R58" s="19" t="s">
        <v>712</v>
      </c>
      <c r="S58" s="19" t="s">
        <v>731</v>
      </c>
      <c r="T58" s="19" t="s">
        <v>732</v>
      </c>
      <c r="U58" s="19" t="s">
        <v>733</v>
      </c>
      <c r="V58" s="19" t="s">
        <v>752</v>
      </c>
      <c r="W58" s="19" t="s">
        <v>753</v>
      </c>
      <c r="X58" s="19" t="s">
        <v>754</v>
      </c>
      <c r="Y58" s="19" t="s">
        <v>773</v>
      </c>
      <c r="Z58" s="19" t="s">
        <v>774</v>
      </c>
      <c r="AA58" s="19" t="s">
        <v>775</v>
      </c>
      <c r="AB58" s="19" t="s">
        <v>794</v>
      </c>
      <c r="AC58" s="19" t="s">
        <v>795</v>
      </c>
      <c r="AD58" s="19" t="s">
        <v>796</v>
      </c>
      <c r="AE58" s="19"/>
      <c r="AF58" s="19"/>
      <c r="AG58" s="19"/>
      <c r="AH58" s="19"/>
      <c r="AI58" s="19"/>
      <c r="AJ58" s="19"/>
      <c r="AK58" s="55">
        <v>2</v>
      </c>
    </row>
    <row r="59" spans="1:37" hidden="1">
      <c r="A59" s="42"/>
      <c r="B59" s="45" t="s">
        <v>843</v>
      </c>
      <c r="C59" s="46" t="s">
        <v>839</v>
      </c>
      <c r="D59" s="19" t="s">
        <v>268</v>
      </c>
      <c r="E59" s="19" t="s">
        <v>269</v>
      </c>
      <c r="F59" s="19" t="s">
        <v>270</v>
      </c>
      <c r="G59" s="19" t="s">
        <v>501</v>
      </c>
      <c r="H59" s="19" t="s">
        <v>502</v>
      </c>
      <c r="I59" s="19" t="s">
        <v>503</v>
      </c>
      <c r="J59" s="19" t="s">
        <v>671</v>
      </c>
      <c r="K59" s="19" t="s">
        <v>672</v>
      </c>
      <c r="L59" s="19" t="s">
        <v>673</v>
      </c>
      <c r="M59" s="19" t="s">
        <v>692</v>
      </c>
      <c r="N59" s="19" t="s">
        <v>693</v>
      </c>
      <c r="O59" s="19" t="s">
        <v>694</v>
      </c>
      <c r="P59" s="19" t="s">
        <v>713</v>
      </c>
      <c r="Q59" s="19" t="s">
        <v>714</v>
      </c>
      <c r="R59" s="19" t="s">
        <v>715</v>
      </c>
      <c r="S59" s="19" t="s">
        <v>734</v>
      </c>
      <c r="T59" s="19" t="s">
        <v>735</v>
      </c>
      <c r="U59" s="19" t="s">
        <v>736</v>
      </c>
      <c r="V59" s="19" t="s">
        <v>755</v>
      </c>
      <c r="W59" s="19" t="s">
        <v>756</v>
      </c>
      <c r="X59" s="19" t="s">
        <v>757</v>
      </c>
      <c r="Y59" s="19" t="s">
        <v>776</v>
      </c>
      <c r="Z59" s="19" t="s">
        <v>777</v>
      </c>
      <c r="AA59" s="19" t="s">
        <v>778</v>
      </c>
      <c r="AB59" s="19" t="s">
        <v>797</v>
      </c>
      <c r="AC59" s="19" t="s">
        <v>798</v>
      </c>
      <c r="AD59" s="19" t="s">
        <v>799</v>
      </c>
      <c r="AE59" s="19"/>
      <c r="AF59" s="19"/>
      <c r="AG59" s="19"/>
      <c r="AH59" s="19"/>
      <c r="AI59" s="19"/>
      <c r="AJ59" s="19"/>
      <c r="AK59" s="55">
        <v>3</v>
      </c>
    </row>
    <row r="60" spans="1:37" hidden="1">
      <c r="A60" s="42"/>
      <c r="B60" s="45" t="s">
        <v>844</v>
      </c>
      <c r="C60" s="46" t="s">
        <v>839</v>
      </c>
      <c r="D60" s="19" t="s">
        <v>271</v>
      </c>
      <c r="E60" s="19" t="s">
        <v>272</v>
      </c>
      <c r="F60" s="19" t="s">
        <v>273</v>
      </c>
      <c r="G60" s="19" t="s">
        <v>504</v>
      </c>
      <c r="H60" s="19" t="s">
        <v>505</v>
      </c>
      <c r="I60" s="19" t="s">
        <v>506</v>
      </c>
      <c r="J60" s="19" t="s">
        <v>674</v>
      </c>
      <c r="K60" s="19" t="s">
        <v>675</v>
      </c>
      <c r="L60" s="19" t="s">
        <v>676</v>
      </c>
      <c r="M60" s="19" t="s">
        <v>695</v>
      </c>
      <c r="N60" s="19" t="s">
        <v>696</v>
      </c>
      <c r="O60" s="19" t="s">
        <v>697</v>
      </c>
      <c r="P60" s="19" t="s">
        <v>716</v>
      </c>
      <c r="Q60" s="19" t="s">
        <v>717</v>
      </c>
      <c r="R60" s="19" t="s">
        <v>718</v>
      </c>
      <c r="S60" s="19" t="s">
        <v>737</v>
      </c>
      <c r="T60" s="19" t="s">
        <v>738</v>
      </c>
      <c r="U60" s="19" t="s">
        <v>739</v>
      </c>
      <c r="V60" s="19" t="s">
        <v>758</v>
      </c>
      <c r="W60" s="19" t="s">
        <v>759</v>
      </c>
      <c r="X60" s="19" t="s">
        <v>760</v>
      </c>
      <c r="Y60" s="19" t="s">
        <v>779</v>
      </c>
      <c r="Z60" s="19" t="s">
        <v>780</v>
      </c>
      <c r="AA60" s="19" t="s">
        <v>781</v>
      </c>
      <c r="AB60" s="19" t="s">
        <v>800</v>
      </c>
      <c r="AC60" s="19" t="s">
        <v>801</v>
      </c>
      <c r="AD60" s="19" t="s">
        <v>802</v>
      </c>
      <c r="AE60" s="19"/>
      <c r="AF60" s="19"/>
      <c r="AG60" s="19"/>
      <c r="AH60" s="19"/>
      <c r="AI60" s="19"/>
      <c r="AJ60" s="19"/>
      <c r="AK60" s="55">
        <v>4</v>
      </c>
    </row>
    <row r="61" spans="1:37" hidden="1">
      <c r="A61" s="42"/>
      <c r="B61" s="45" t="s">
        <v>845</v>
      </c>
      <c r="C61" s="48" t="s">
        <v>846</v>
      </c>
      <c r="D61" s="19" t="s">
        <v>276</v>
      </c>
      <c r="E61" s="19" t="s">
        <v>277</v>
      </c>
      <c r="F61" s="19" t="s">
        <v>278</v>
      </c>
      <c r="G61" s="19" t="s">
        <v>507</v>
      </c>
      <c r="H61" s="19" t="s">
        <v>508</v>
      </c>
      <c r="I61" s="19" t="s">
        <v>509</v>
      </c>
      <c r="J61" s="19" t="s">
        <v>677</v>
      </c>
      <c r="K61" s="19" t="s">
        <v>678</v>
      </c>
      <c r="L61" s="19" t="s">
        <v>679</v>
      </c>
      <c r="M61" s="19" t="s">
        <v>698</v>
      </c>
      <c r="N61" s="19" t="s">
        <v>699</v>
      </c>
      <c r="O61" s="19" t="s">
        <v>700</v>
      </c>
      <c r="P61" s="19" t="s">
        <v>719</v>
      </c>
      <c r="Q61" s="19" t="s">
        <v>720</v>
      </c>
      <c r="R61" s="19" t="s">
        <v>721</v>
      </c>
      <c r="S61" s="19" t="s">
        <v>740</v>
      </c>
      <c r="T61" s="19" t="s">
        <v>741</v>
      </c>
      <c r="U61" s="19" t="s">
        <v>742</v>
      </c>
      <c r="V61" s="19" t="s">
        <v>761</v>
      </c>
      <c r="W61" s="19" t="s">
        <v>762</v>
      </c>
      <c r="X61" s="19" t="s">
        <v>763</v>
      </c>
      <c r="Y61" s="19" t="s">
        <v>782</v>
      </c>
      <c r="Z61" s="19" t="s">
        <v>783</v>
      </c>
      <c r="AA61" s="19" t="s">
        <v>784</v>
      </c>
      <c r="AB61" s="19" t="s">
        <v>803</v>
      </c>
      <c r="AC61" s="19" t="s">
        <v>804</v>
      </c>
      <c r="AD61" s="19" t="s">
        <v>805</v>
      </c>
      <c r="AE61" s="19"/>
      <c r="AF61" s="19"/>
      <c r="AG61" s="19"/>
      <c r="AH61" s="19"/>
      <c r="AI61" s="19"/>
      <c r="AJ61" s="19"/>
      <c r="AK61" s="55">
        <v>5</v>
      </c>
    </row>
    <row r="62" spans="1:37" hidden="1">
      <c r="A62" s="42"/>
      <c r="B62" s="45" t="s">
        <v>847</v>
      </c>
      <c r="C62" s="48" t="s">
        <v>846</v>
      </c>
      <c r="D62" s="19" t="s">
        <v>279</v>
      </c>
      <c r="E62" s="19" t="s">
        <v>280</v>
      </c>
      <c r="F62" s="19" t="s">
        <v>281</v>
      </c>
      <c r="G62" s="19" t="s">
        <v>510</v>
      </c>
      <c r="H62" s="19" t="s">
        <v>511</v>
      </c>
      <c r="I62" s="19" t="s">
        <v>512</v>
      </c>
      <c r="J62" s="19" t="s">
        <v>680</v>
      </c>
      <c r="K62" s="19" t="s">
        <v>681</v>
      </c>
      <c r="L62" s="19" t="s">
        <v>682</v>
      </c>
      <c r="M62" s="19" t="s">
        <v>701</v>
      </c>
      <c r="N62" s="19" t="s">
        <v>702</v>
      </c>
      <c r="O62" s="19" t="s">
        <v>703</v>
      </c>
      <c r="P62" s="19" t="s">
        <v>722</v>
      </c>
      <c r="Q62" s="19" t="s">
        <v>723</v>
      </c>
      <c r="R62" s="19" t="s">
        <v>724</v>
      </c>
      <c r="S62" s="19" t="s">
        <v>743</v>
      </c>
      <c r="T62" s="19" t="s">
        <v>744</v>
      </c>
      <c r="U62" s="19" t="s">
        <v>745</v>
      </c>
      <c r="V62" s="19" t="s">
        <v>764</v>
      </c>
      <c r="W62" s="19" t="s">
        <v>765</v>
      </c>
      <c r="X62" s="19" t="s">
        <v>766</v>
      </c>
      <c r="Y62" s="19" t="s">
        <v>785</v>
      </c>
      <c r="Z62" s="19" t="s">
        <v>786</v>
      </c>
      <c r="AA62" s="19" t="s">
        <v>787</v>
      </c>
      <c r="AB62" s="19" t="s">
        <v>806</v>
      </c>
      <c r="AC62" s="19" t="s">
        <v>807</v>
      </c>
      <c r="AD62" s="19" t="s">
        <v>808</v>
      </c>
      <c r="AE62" s="19"/>
      <c r="AF62" s="19"/>
      <c r="AG62" s="19"/>
      <c r="AH62" s="19"/>
      <c r="AI62" s="19"/>
      <c r="AJ62" s="19"/>
      <c r="AK62" s="55">
        <v>6</v>
      </c>
    </row>
    <row r="63" spans="1:37" hidden="1">
      <c r="A63" s="42"/>
      <c r="B63" s="45" t="s">
        <v>848</v>
      </c>
      <c r="C63" s="48" t="s">
        <v>846</v>
      </c>
      <c r="D63" s="19" t="s">
        <v>282</v>
      </c>
      <c r="E63" s="19" t="s">
        <v>283</v>
      </c>
      <c r="F63" s="19" t="s">
        <v>284</v>
      </c>
      <c r="G63" s="19" t="s">
        <v>513</v>
      </c>
      <c r="H63" s="19" t="s">
        <v>663</v>
      </c>
      <c r="I63" s="19" t="s">
        <v>664</v>
      </c>
      <c r="J63" s="19" t="s">
        <v>683</v>
      </c>
      <c r="K63" s="19" t="s">
        <v>684</v>
      </c>
      <c r="L63" s="19" t="s">
        <v>685</v>
      </c>
      <c r="M63" s="19" t="s">
        <v>704</v>
      </c>
      <c r="N63" s="19" t="s">
        <v>705</v>
      </c>
      <c r="O63" s="19" t="s">
        <v>706</v>
      </c>
      <c r="P63" s="19" t="s">
        <v>725</v>
      </c>
      <c r="Q63" s="19" t="s">
        <v>726</v>
      </c>
      <c r="R63" s="19" t="s">
        <v>727</v>
      </c>
      <c r="S63" s="19" t="s">
        <v>746</v>
      </c>
      <c r="T63" s="19" t="s">
        <v>747</v>
      </c>
      <c r="U63" s="19" t="s">
        <v>748</v>
      </c>
      <c r="V63" s="19" t="s">
        <v>767</v>
      </c>
      <c r="W63" s="19" t="s">
        <v>768</v>
      </c>
      <c r="X63" s="19" t="s">
        <v>769</v>
      </c>
      <c r="Y63" s="19" t="s">
        <v>788</v>
      </c>
      <c r="Z63" s="19" t="s">
        <v>789</v>
      </c>
      <c r="AA63" s="19" t="s">
        <v>790</v>
      </c>
      <c r="AB63" s="19" t="s">
        <v>809</v>
      </c>
      <c r="AC63" s="19" t="s">
        <v>810</v>
      </c>
      <c r="AD63" s="19" t="s">
        <v>811</v>
      </c>
      <c r="AE63" s="19"/>
      <c r="AF63" s="19"/>
      <c r="AG63" s="19"/>
      <c r="AH63" s="19"/>
      <c r="AI63" s="19"/>
      <c r="AJ63" s="19"/>
      <c r="AK63" s="55">
        <v>7</v>
      </c>
    </row>
    <row r="64" spans="1:37" hidden="1">
      <c r="A64" s="49"/>
      <c r="B64" s="50"/>
      <c r="C64" s="50"/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</row>
    <row r="65" spans="2:21" hidden="1">
      <c r="B65" s="54"/>
      <c r="C65" s="54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</row>
    <row r="66" spans="2:21" ht="15" customHeight="1">
      <c r="B66" s="54"/>
      <c r="C66" s="54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</row>
    <row r="67" spans="2:21" ht="15" customHeight="1"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</row>
  </sheetData>
  <mergeCells count="28">
    <mergeCell ref="S39:U39"/>
    <mergeCell ref="M6:U6"/>
    <mergeCell ref="A8:I8"/>
    <mergeCell ref="M8:S8"/>
    <mergeCell ref="B10:C10"/>
    <mergeCell ref="D10:F10"/>
    <mergeCell ref="H10:J10"/>
    <mergeCell ref="D39:F39"/>
    <mergeCell ref="G39:I39"/>
    <mergeCell ref="J39:L39"/>
    <mergeCell ref="M39:O39"/>
    <mergeCell ref="P39:R39"/>
    <mergeCell ref="D53:F53"/>
    <mergeCell ref="G53:I53"/>
    <mergeCell ref="J53:L53"/>
    <mergeCell ref="M53:O53"/>
    <mergeCell ref="P53:R53"/>
    <mergeCell ref="AH53:AJ53"/>
    <mergeCell ref="V39:X39"/>
    <mergeCell ref="Y39:AA39"/>
    <mergeCell ref="AB39:AD39"/>
    <mergeCell ref="AE39:AG39"/>
    <mergeCell ref="AH39:AJ39"/>
    <mergeCell ref="S53:U53"/>
    <mergeCell ref="V53:X53"/>
    <mergeCell ref="Y53:AA53"/>
    <mergeCell ref="AB53:AD53"/>
    <mergeCell ref="AE53:AG53"/>
  </mergeCells>
  <dataValidations count="1">
    <dataValidation type="list" allowBlank="1" showInputMessage="1" showErrorMessage="1" sqref="D10:F10" xr:uid="{8506AA61-671B-44DD-B800-85E825C16995}">
      <formula1>$B$24:$B$32</formula1>
    </dataValidation>
  </dataValidations>
  <hyperlinks>
    <hyperlink ref="A23" r:id="rId1" display="http://www.abs.gov.au/websitedbs/d3310114.nsf/Home/©+Copyright?OpenDocument" xr:uid="{59B92102-57ED-48A3-B923-BC0BE5B29EA8}"/>
    <hyperlink ref="D57" location="A128146214L" display="A128146214L" xr:uid="{D0058BD7-AA7A-469C-952A-479F1DB86E8D}"/>
    <hyperlink ref="D58" location="A128143046J" display="A128143046J" xr:uid="{88FA3C3C-0754-4E61-8E42-9BD490B495AE}"/>
    <hyperlink ref="D59" location="A128147006L" display="A128147006L" xr:uid="{18E9D117-2B7F-44DB-92E5-0212EC36D26F}"/>
    <hyperlink ref="D60" location="A128147798W" display="A128147798W" xr:uid="{A318E4AD-F6A3-43AF-A9FF-A5715191CBE7}"/>
    <hyperlink ref="D61" location="A128143839J" display="A128143839J" xr:uid="{32ADB137-859C-40BA-8C30-F36FE39126A2}"/>
    <hyperlink ref="D62" location="A128144631R" display="A128144631R" xr:uid="{B7248D49-358C-4922-8CDC-B38CC610A285}"/>
    <hyperlink ref="D63" location="A128145423R" display="A128145423R" xr:uid="{E5DCA4C9-9373-4597-BDB6-AABB066E4EBC}"/>
    <hyperlink ref="E57" location="A128140670J" display="A128140670J" xr:uid="{096B63F4-2DA9-412E-80B8-3E04546758C7}"/>
    <hyperlink ref="E58" location="A128137502L" display="A128137502L" xr:uid="{7A952A04-67AA-4922-8FED-3251221CAAB3}"/>
    <hyperlink ref="E59" location="A128141462J" display="A128141462J" xr:uid="{A790B5DE-A747-4410-B699-654EFC25AE76}"/>
    <hyperlink ref="E60" location="A128142254J" display="A128142254J" xr:uid="{36AA3752-B10D-40EE-8CDE-F2E2545961B3}"/>
    <hyperlink ref="E61" location="A128138295A" display="A128138295A" xr:uid="{77895933-E81A-4F5E-87FF-E6EF907867C3}"/>
    <hyperlink ref="E62" location="A128139087A" display="A128139087A" xr:uid="{9936AA2C-FFB5-49B3-BCAF-5F92F8111485}"/>
    <hyperlink ref="E63" location="A128139879X" display="A128139879X" xr:uid="{D582A693-5AA1-4086-8BFC-6C96B14956B4}"/>
    <hyperlink ref="F57" location="A128135126J" display="A128135126J" xr:uid="{EB790D17-8095-461A-886D-0052ABCF9769}"/>
    <hyperlink ref="F58" location="A128131958A" display="A128131958A" xr:uid="{B908E0A5-A90C-46C9-BD56-F28F67B16551}"/>
    <hyperlink ref="F59" location="A128135918F" display="A128135918F" xr:uid="{D3EAE7AC-AA97-4BD5-ABFC-F91B8D229CCF}"/>
    <hyperlink ref="F60" location="A128136710L" display="A128136710L" xr:uid="{DA47C064-537E-4A64-8A5D-160AC6B496AC}"/>
    <hyperlink ref="F61" location="A128132751K" display="A128132751K" xr:uid="{C5B9E67C-6D81-411B-9139-29983920C6E8}"/>
    <hyperlink ref="F62" location="A128133543K" display="A128133543K" xr:uid="{E706FCC7-0A71-4E82-8FDC-77B17E6128E5}"/>
    <hyperlink ref="F63" location="A128134335K" display="A128134335K" xr:uid="{D1241EA6-3F81-4B83-82D2-55B877DD260C}"/>
    <hyperlink ref="G57" location="A128146742T" display="A128146742T" xr:uid="{5CF0AACF-F294-47D5-A326-D3FA3E36BAA2}"/>
    <hyperlink ref="G58" location="A128143574L" display="A128143574L" xr:uid="{ABF14EED-AA94-4999-8E81-6FCFEEE37510}"/>
    <hyperlink ref="G59" location="A128147534T" display="A128147534T" xr:uid="{58F7583A-72F1-425E-B0CC-9B1156FA619C}"/>
    <hyperlink ref="G60" location="A128148326T" display="A128148326T" xr:uid="{70D13473-84C6-4CB0-A034-4D8A232F4486}"/>
    <hyperlink ref="G61" location="A128144367R" display="A128144367R" xr:uid="{CD9B40F0-8C64-46EF-8A25-45A61107FFD6}"/>
    <hyperlink ref="G62" location="A128145159R" display="A128145159R" xr:uid="{ECCCF1DF-2CE0-46A0-BAF8-9F282D34E17D}"/>
    <hyperlink ref="G63" location="A128145951V" display="A128145951V" xr:uid="{8FAF477B-AE91-4F60-9338-7AAE67CE1877}"/>
    <hyperlink ref="J57" location="A128146390X" display="A128146390X" xr:uid="{FC426F5D-F550-4A1E-86F0-68A9A1A67860}"/>
    <hyperlink ref="J58" location="A128143222J" display="A128143222J" xr:uid="{AE620E1D-8F56-4F86-9B4F-CC1885DBBF1B}"/>
    <hyperlink ref="J59" location="A128147182X" display="A128147182X" xr:uid="{12CCEEB8-5FCE-4CDE-9DE2-C72D77B812DD}"/>
    <hyperlink ref="J60" location="A128147974W" display="A128147974W" xr:uid="{A49C20FF-4EE0-406D-ABD1-5EFFE9610089}"/>
    <hyperlink ref="J61" location="A128144015K" display="A128144015K" xr:uid="{037C714A-4359-40EF-A0BF-D6E2C9F3CD22}"/>
    <hyperlink ref="J62" location="A128144807J" display="A128144807J" xr:uid="{222991A6-F259-40AF-BEB9-D4851FAE2B46}"/>
    <hyperlink ref="J63" location="A128145599V" display="A128145599V" xr:uid="{A500FC44-BEEF-474E-8085-CAF53F46ABC3}"/>
    <hyperlink ref="M57" location="A128146830T" display="A128146830T" xr:uid="{097FCFDE-DA81-4AA9-A701-A2C56C88263C}"/>
    <hyperlink ref="M58" location="A128143662L" display="A128143662L" xr:uid="{229F4A63-D99B-4DAF-AB15-4897325489A9}"/>
    <hyperlink ref="M59" location="A128147622T" display="A128147622T" xr:uid="{6575C960-BE02-4B8A-B169-2FB5074F6BDE}"/>
    <hyperlink ref="M60" location="A128148414T" display="A128148414T" xr:uid="{A8691D6F-4800-446D-8AFF-70841CDFB838}"/>
    <hyperlink ref="M61" location="A128144455R" display="A128144455R" xr:uid="{22D2DDC6-C8A6-4A8F-9AD4-EE4B4B21AD34}"/>
    <hyperlink ref="M62" location="A128145247R" display="A128145247R" xr:uid="{0273A625-AC91-466D-B640-5B3CAF82D469}"/>
    <hyperlink ref="M63" location="A128146039R" display="A128146039R" xr:uid="{D9139DA0-2A77-4307-A108-A081E7A1DE36}"/>
    <hyperlink ref="P57" location="A128146918K" display="A128146918K" xr:uid="{EC76954F-B531-4D00-881E-1690E5D62A08}"/>
    <hyperlink ref="P58" location="A128143750L" display="A128143750L" xr:uid="{A6FEF721-04D0-4E01-9021-F7904E9739C7}"/>
    <hyperlink ref="P59" location="A128147710T" display="A128147710T" xr:uid="{7DE8BF7E-5555-4FF8-825B-54DF33618EC6}"/>
    <hyperlink ref="P60" location="A128148502T" display="A128148502T" xr:uid="{73720E4B-10BA-4F2A-8412-FC625DDCB0B0}"/>
    <hyperlink ref="P61" location="A128144543R" display="A128144543R" xr:uid="{3B7B5072-6E79-4ADF-A940-FA7C1DC7636E}"/>
    <hyperlink ref="P62" location="A128145335R" display="A128145335R" xr:uid="{81E67222-9958-416C-A5B0-392846105538}"/>
    <hyperlink ref="P63" location="A128146127R" display="A128146127R" xr:uid="{D0F082B6-14AD-4F09-83FD-81F080D3F744}"/>
    <hyperlink ref="S57" location="A128146478T" display="A128146478T" xr:uid="{9541FB76-4F9E-4B67-9F15-B50157C1A60C}"/>
    <hyperlink ref="S58" location="A128143310J" display="A128143310J" xr:uid="{D21ADDAA-151B-4085-8767-C7E969AFF2E7}"/>
    <hyperlink ref="S59" location="A128147270X" display="A128147270X" xr:uid="{5D4840C0-1A7C-4594-811E-A5FB61A91F86}"/>
    <hyperlink ref="S60" location="A128148062X" display="A128148062X" xr:uid="{15C068B9-324A-427E-BE8C-116E267D88E0}"/>
    <hyperlink ref="S61" location="A128144103K" display="A128144103K" xr:uid="{7337DE33-04E4-494B-919E-842C1778B57C}"/>
    <hyperlink ref="S62" location="A128144895V" display="A128144895V" xr:uid="{01D2C71A-4E7C-42A2-B6D4-74B3948256BE}"/>
    <hyperlink ref="S63" location="A128145687V" display="A128145687V" xr:uid="{74809CAF-27F8-4DBA-8F4D-DF6A77914085}"/>
    <hyperlink ref="V57" location="A128146566T" display="A128146566T" xr:uid="{B9C2ADFE-29E2-4FE2-9E0C-996D96543135}"/>
    <hyperlink ref="V58" location="A128143398L" display="A128143398L" xr:uid="{C5EE11A6-D09B-423A-91CC-074C0BD38B25}"/>
    <hyperlink ref="V59" location="A128147358T" display="A128147358T" xr:uid="{A54E29C5-17C2-42A2-81A6-13D0447771BD}"/>
    <hyperlink ref="V60" location="A128148150X" display="A128148150X" xr:uid="{C0C7A910-FB2B-4D5D-B72F-76B86E30B641}"/>
    <hyperlink ref="V61" location="A128144191W" display="A128144191W" xr:uid="{A83A4594-5529-4FB7-9226-64C117325ED6}"/>
    <hyperlink ref="V62" location="A128144983V" display="A128144983V" xr:uid="{15809E4E-55F4-45CF-A553-34CDC4A80011}"/>
    <hyperlink ref="V63" location="A128145775V" display="A128145775V" xr:uid="{4FBBA7C0-7BD6-413D-838A-F81C1ECD389A}"/>
    <hyperlink ref="Y57" location="A128146654T" display="A128146654T" xr:uid="{9A0E4869-DACB-4676-81E3-DAB1D01906E5}"/>
    <hyperlink ref="Y58" location="A128143486L" display="A128143486L" xr:uid="{4062C33A-EFB4-4762-AC3C-EC2C3A3DE636}"/>
    <hyperlink ref="Y59" location="A128147446T" display="A128147446T" xr:uid="{681A858D-E36D-4846-99D0-D4E5C506C2D5}"/>
    <hyperlink ref="Y60" location="A128148238T" display="A128148238T" xr:uid="{602A76D8-3651-4A76-97CF-5F5C4F0C98AC}"/>
    <hyperlink ref="Y61" location="A128144279R" display="A128144279R" xr:uid="{2F7DA2FF-D6AB-4D67-8AF4-DAC57043609D}"/>
    <hyperlink ref="Y62" location="A128145071W" display="A128145071W" xr:uid="{A89D3F4B-9CFD-43AE-8C1F-8AE83AB83DFB}"/>
    <hyperlink ref="Y63" location="A128145863V" display="A128145863V" xr:uid="{C80269E8-EEC8-47CC-A4CE-4AF9C53BCC55}"/>
    <hyperlink ref="AB57" location="A128146302L" display="A128146302L" xr:uid="{53863389-2F52-4D7B-A1AA-B91FC06683E5}"/>
    <hyperlink ref="AB58" location="A128143134J" display="A128143134J" xr:uid="{65671080-ED7C-4092-BF4B-F3F63E16A507}"/>
    <hyperlink ref="AB59" location="A128147094X" display="A128147094X" xr:uid="{5513EE84-C700-4FDD-9CE0-B99BDA943697}"/>
    <hyperlink ref="AB60" location="A128147886W" display="A128147886W" xr:uid="{6F2833DC-FB97-499C-A6CB-DD089C52A80F}"/>
    <hyperlink ref="AB61" location="A128143927J" display="A128143927J" xr:uid="{D1067E56-9029-48CA-9F6D-39EFAAF06F8E}"/>
    <hyperlink ref="AB62" location="A128144719J" display="A128144719J" xr:uid="{9CB556A5-155E-4074-9326-ECD649E1DE22}"/>
    <hyperlink ref="AB63" location="A128145511R" display="A128145511R" xr:uid="{A2E4DBB7-5BAC-46BE-8A4F-BBE7DE17DC7D}"/>
    <hyperlink ref="H57" location="A128141198J" display="A128141198J" xr:uid="{039C7634-A726-4306-8010-9A6F69E48300}"/>
    <hyperlink ref="H58" location="A128138030V" display="A128138030V" xr:uid="{6F0F77F5-DFA4-4445-B6A3-F3E51708375D}"/>
    <hyperlink ref="H59" location="A128141990L" display="A128141990L" xr:uid="{4E773D86-3E0B-4C50-A221-A9F34CEC60D7}"/>
    <hyperlink ref="H60" location="A128142782L" display="A128142782L" xr:uid="{FA17AAA4-54FE-4AFB-9BC3-1BE9F82EBC36}"/>
    <hyperlink ref="H61" location="A128138823V" display="A128138823V" xr:uid="{305A8210-DD8C-4376-882D-BD181E6B4C7F}"/>
    <hyperlink ref="H62" location="A128139615V" display="A128139615V" xr:uid="{CA2C84ED-0578-4F63-8722-5C6ADF200DB3}"/>
    <hyperlink ref="H63" location="A128140407X" display="A128140407X" xr:uid="{E490F421-E5E6-45F0-B419-D331B4DD345A}"/>
    <hyperlink ref="K57" location="A128140846A" display="A128140846A" xr:uid="{4FD90D42-0F50-4F56-BDA3-F165B8E6EADB}"/>
    <hyperlink ref="K58" location="A128137678T" display="A128137678T" xr:uid="{D729648F-C117-4109-8631-B220F4C7DDF3}"/>
    <hyperlink ref="K59" location="A128141638A" display="A128141638A" xr:uid="{EECBD420-8807-4B28-BBC3-E0A32118DB76}"/>
    <hyperlink ref="K60" location="A128142430J" display="A128142430J" xr:uid="{3C41584A-DDF6-4E9C-AD05-C25B6964E1B4}"/>
    <hyperlink ref="K61" location="A128138471A" display="A128138471A" xr:uid="{1A66AAE8-1B15-4262-B2A3-5CDBC00B2937}"/>
    <hyperlink ref="K62" location="A128139263A" display="A128139263A" xr:uid="{5313D960-B097-4334-A0F2-4AED5E1322E7}"/>
    <hyperlink ref="K63" location="A128140055F" display="A128140055F" xr:uid="{D5D97A55-BEA9-46B8-B263-83B14A84C89E}"/>
    <hyperlink ref="N57" location="A128141286J" display="A128141286J" xr:uid="{7232286C-7B54-4390-958F-C793CBE94E9C}"/>
    <hyperlink ref="N58" location="A128138118L" display="A128138118L" xr:uid="{DFCC4699-E770-49C3-BD3B-113D22DB08BF}"/>
    <hyperlink ref="N59" location="A128142078J" display="A128142078J" xr:uid="{DAF37494-1436-4403-8ACE-F88DBC379EAF}"/>
    <hyperlink ref="N60" location="A128142870L" display="A128142870L" xr:uid="{22F42523-3520-4E95-A34A-70E874C837DA}"/>
    <hyperlink ref="N61" location="A128138911V" display="A128138911V" xr:uid="{10DE6E41-E16A-4FA0-94C3-2136BACACA85}"/>
    <hyperlink ref="N62" location="A128139703V" display="A128139703V" xr:uid="{8DBEF281-CBA8-40D0-998E-0E78415B0FE2}"/>
    <hyperlink ref="N63" location="A128140495K" display="A128140495K" xr:uid="{71199A37-67FE-44CE-A3AF-8FDC66D41D2B}"/>
    <hyperlink ref="Q57" location="A128141374J" display="A128141374J" xr:uid="{2B8C094A-BA27-4517-9D95-EB7BB4BC4DCA}"/>
    <hyperlink ref="Q58" location="A128138206L" display="A128138206L" xr:uid="{AE3BA006-6CF1-4E89-BA60-5C1920C868D0}"/>
    <hyperlink ref="Q59" location="A128142166J" display="A128142166J" xr:uid="{49CCD497-B639-47CE-9CC5-65AB9EEE1886}"/>
    <hyperlink ref="Q60" location="A128142958F" display="A128142958F" xr:uid="{D2E0DB9C-7B3E-4B9E-A6DE-BCF34CC8D2F6}"/>
    <hyperlink ref="Q61" location="A128138999X" display="A128138999X" xr:uid="{11B33BFE-05E2-4B29-8C6C-170ECFFA692E}"/>
    <hyperlink ref="Q62" location="A128139791F" display="A128139791F" xr:uid="{714B856A-EFAD-4A37-A241-1A839E177B5C}"/>
    <hyperlink ref="Q63" location="A128140583K" display="A128140583K" xr:uid="{E8FC9551-BF3B-4BBF-91ED-E2500C67D431}"/>
    <hyperlink ref="T57" location="A128140934A" display="A128140934A" xr:uid="{B68A672D-1CDE-4FD7-AC74-7DC3D16379D9}"/>
    <hyperlink ref="T58" location="A128137766T" display="A128137766T" xr:uid="{86230F7B-D583-4C7C-8E69-0C5BB839D649}"/>
    <hyperlink ref="T59" location="A128141726A" display="A128141726A" xr:uid="{C8BAD798-BE47-4277-9535-C676B2C7017D}"/>
    <hyperlink ref="T60" location="A128142518A" display="A128142518A" xr:uid="{BF109BD0-971A-44A0-A87A-42DDE275D77A}"/>
    <hyperlink ref="T61" location="A128138559V" display="A128138559V" xr:uid="{B6D1164A-DF03-435D-B995-91060B2508FF}"/>
    <hyperlink ref="T62" location="A128139351A" display="A128139351A" xr:uid="{750D4F0C-1965-44DC-A89A-1D6E5BA87D54}"/>
    <hyperlink ref="T63" location="A128140143F" display="A128140143F" xr:uid="{39A547F7-4302-4CEF-8F36-07034016C846}"/>
    <hyperlink ref="W57" location="A128141022C" display="A128141022C" xr:uid="{286D128F-A78E-4374-87CE-46B52A3DFC60}"/>
    <hyperlink ref="W58" location="A128137854T" display="A128137854T" xr:uid="{C1EE9AF0-6F37-4537-BA41-BB355C04C367}"/>
    <hyperlink ref="W59" location="A128141814A" display="A128141814A" xr:uid="{F086B4FA-CE7E-4972-9F94-0D2F7DE2CB79}"/>
    <hyperlink ref="W60" location="A128142606A" display="A128142606A" xr:uid="{513A8730-860A-461D-9DCC-C4E3AA55F79E}"/>
    <hyperlink ref="W61" location="A128138647V" display="A128138647V" xr:uid="{C47D40CA-DB9F-4024-B7D4-D3BDEC9BEFCC}"/>
    <hyperlink ref="W62" location="A128139439V" display="A128139439V" xr:uid="{5CF6DAD1-BBD0-4EFC-9D53-91AA61EE83B3}"/>
    <hyperlink ref="W63" location="A128140231F" display="A128140231F" xr:uid="{2C954A15-EF88-4CEF-A1C8-7D7A97559330}"/>
    <hyperlink ref="Z57" location="A128141110C" display="A128141110C" xr:uid="{485D7DAA-1B92-4071-86F8-155B4BE01EC3}"/>
    <hyperlink ref="Z58" location="A128137942T" display="A128137942T" xr:uid="{34B1FF12-8A28-4CB9-A9FF-FDD6E49E2D4F}"/>
    <hyperlink ref="Z59" location="A128141902A" display="A128141902A" xr:uid="{8ACB38F3-098B-49EB-AB93-2178B2C6A084}"/>
    <hyperlink ref="Z60" location="A128142694L" display="A128142694L" xr:uid="{FE6DD45D-8609-4E2E-A4B4-D9FE8877F0CB}"/>
    <hyperlink ref="Z61" location="A128138735V" display="A128138735V" xr:uid="{9D875907-9CE2-4054-8B06-5DBE81165020}"/>
    <hyperlink ref="Z62" location="A128139527V" display="A128139527V" xr:uid="{7B336E2F-6B6E-4340-BEC8-99465778DF26}"/>
    <hyperlink ref="Z63" location="A128140319X" display="A128140319X" xr:uid="{2B38AAF3-C69D-4966-B5B0-332FE6B1C698}"/>
    <hyperlink ref="AC57" location="A128140758A" display="A128140758A" xr:uid="{A1E6DFFE-7FA8-4437-AB05-34C0B7B9F3A7}"/>
    <hyperlink ref="AC58" location="A128137590X" display="A128137590X" xr:uid="{98EDDA82-7560-4F3A-8C59-069E0162A9D5}"/>
    <hyperlink ref="AC59" location="A128141550J" display="A128141550J" xr:uid="{DDBED264-8D4F-42E8-9466-B1C77ED087EB}"/>
    <hyperlink ref="AC60" location="A128142342J" display="A128142342J" xr:uid="{A8F9A391-DED1-422B-A569-1743476ADA05}"/>
    <hyperlink ref="AC61" location="A128138383A" display="A128138383A" xr:uid="{34DA1A09-F71F-4157-9436-C0C4F81E8D3C}"/>
    <hyperlink ref="AC62" location="A128139175A" display="A128139175A" xr:uid="{80B107A7-E2C0-4C33-9C99-7C004BEA9349}"/>
    <hyperlink ref="AC63" location="A128139967X" display="A128139967X" xr:uid="{49EDFECD-DDD3-46C8-83D9-D8635EE8CA52}"/>
    <hyperlink ref="I57" location="A128135654L" display="A128135654L" xr:uid="{5560A79E-A79C-48FC-9EDD-81AB6A80CCF8}"/>
    <hyperlink ref="I58" location="A128132486J" display="A128132486J" xr:uid="{19D20F4B-3264-494F-A207-E5A5D1934BE4}"/>
    <hyperlink ref="I59" location="A128136446L" display="A128136446L" xr:uid="{E357E1B6-FF56-4034-A4D9-04D7CE53178D}"/>
    <hyperlink ref="I60" location="A128137238L" display="A128137238L" xr:uid="{B7F2088D-7D2D-4644-B441-B5EFD7BF89E1}"/>
    <hyperlink ref="I61" location="A128133279K" display="A128133279K" xr:uid="{2035C178-FE34-46FE-8044-9B7D42DA11A7}"/>
    <hyperlink ref="I62" location="A128134071T" display="A128134071T" xr:uid="{B3D773B4-9472-43A8-9189-4DB793AEFEFF}"/>
    <hyperlink ref="I63" location="A128134863R" display="A128134863R" xr:uid="{1A491487-3902-4F28-AED4-95D75E14ADD5}"/>
    <hyperlink ref="L57" location="A128135302J" display="A128135302J" xr:uid="{29CF2558-F5AE-4077-8307-6DEC4F72E0A6}"/>
    <hyperlink ref="L58" location="A128132134C" display="A128132134C" xr:uid="{55AE90FF-CC3F-4365-8088-8B4C37FEDC1B}"/>
    <hyperlink ref="L59" location="A128136094V" display="A128136094V" xr:uid="{85606A35-A581-4132-9A71-45D35B30ED17}"/>
    <hyperlink ref="L60" location="A128136886T" display="A128136886T" xr:uid="{A9D07E2A-3435-4111-967A-2C49CC9EB015}"/>
    <hyperlink ref="L61" location="A128132927C" display="A128132927C" xr:uid="{7C4F06F3-F5E1-4E17-972C-0603F2C0237D}"/>
    <hyperlink ref="L62" location="A128133719C" display="A128133719C" xr:uid="{DF01AFF5-D5B7-484B-9BDC-72E40C66BC82}"/>
    <hyperlink ref="L63" location="A128134511K" display="A128134511K" xr:uid="{E58083DC-EF1C-415E-B13F-015504A1DE62}"/>
    <hyperlink ref="O57" location="A128135742L" display="A128135742L" xr:uid="{636AD1B1-A3C1-45CD-8B1C-97EFE0BA2ADD}"/>
    <hyperlink ref="O58" location="A128132574J" display="A128132574J" xr:uid="{6E335934-C182-4BBB-9B5A-C65DD6B3149E}"/>
    <hyperlink ref="O59" location="A128136534L" display="A128136534L" xr:uid="{EB0C39C5-6925-497B-BFF1-BE2C290B72EF}"/>
    <hyperlink ref="O60" location="A128137326L" display="A128137326L" xr:uid="{8D99D3B1-1D48-48E8-9B92-D3DBB184927B}"/>
    <hyperlink ref="O61" location="A128133367K" display="A128133367K" xr:uid="{4BF7AD37-F6B9-479A-BEF5-990F0DFCA118}"/>
    <hyperlink ref="O62" location="A128134159K" display="A128134159K" xr:uid="{D128628F-5303-4E7D-82D4-931263E5C1BE}"/>
    <hyperlink ref="O63" location="A128134951R" display="A128134951R" xr:uid="{3205F512-0D20-479D-AC39-CFC34652004B}"/>
    <hyperlink ref="R57" location="A128135830L" display="A128135830L" xr:uid="{A902ABEB-C025-41A7-AD2F-FB43817236E5}"/>
    <hyperlink ref="R58" location="A128132662J" display="A128132662J" xr:uid="{538E153D-DBF1-43D2-B03E-1342B9133005}"/>
    <hyperlink ref="R59" location="A128136622L" display="A128136622L" xr:uid="{4B53A648-4402-43EE-8CE3-45A76098F3A1}"/>
    <hyperlink ref="R60" location="A128137414L" display="A128137414L" xr:uid="{616812F5-4F9F-49E5-8F26-8602E49514A8}"/>
    <hyperlink ref="R61" location="A128133455K" display="A128133455K" xr:uid="{B1B2A6CB-512A-49DA-8598-45ACA90DDBBA}"/>
    <hyperlink ref="R62" location="A128134247K" display="A128134247K" xr:uid="{179CE53D-0CC9-47F8-BF31-A8F4F962BFC8}"/>
    <hyperlink ref="R63" location="A128135039K" display="A128135039K" xr:uid="{C0F5C189-E97F-42D2-9810-AAEA1C87F179}"/>
    <hyperlink ref="U57" location="A128135390V" display="A128135390V" xr:uid="{19932592-61DA-4773-8ACA-1A50E9FAB3CA}"/>
    <hyperlink ref="U58" location="A128132222C" display="A128132222C" xr:uid="{BFB55F4F-CFA0-4953-A58B-86811F970854}"/>
    <hyperlink ref="U59" location="A128136182V" display="A128136182V" xr:uid="{9AA3D3A4-201A-465B-B7AD-FB626263E534}"/>
    <hyperlink ref="U60" location="A128136974T" display="A128136974T" xr:uid="{7B081D33-2F20-458D-8E6D-91F50192329F}"/>
    <hyperlink ref="U61" location="A128133015F" display="A128133015F" xr:uid="{98EA2B14-071D-4BA5-B0D0-205C362BE10C}"/>
    <hyperlink ref="U62" location="A128133807C" display="A128133807C" xr:uid="{116B6A5A-3989-463C-B708-E9EB4131973F}"/>
    <hyperlink ref="U63" location="A128134599R" display="A128134599R" xr:uid="{94603A6B-ACB7-4C01-A253-972A8D7B49E3}"/>
    <hyperlink ref="X57" location="A128135478L" display="A128135478L" xr:uid="{90D99EED-6C04-4A7F-A96B-BD099515D990}"/>
    <hyperlink ref="X58" location="A128132310C" display="A128132310C" xr:uid="{992C152B-117A-47D3-8DB3-BFF79980375C}"/>
    <hyperlink ref="X59" location="A128136270V" display="A128136270V" xr:uid="{7C91531E-B432-491C-9B24-F0ED046E42C4}"/>
    <hyperlink ref="X60" location="A128137062V" display="A128137062V" xr:uid="{893F7C17-66BC-4477-8051-E2FF96E85D62}"/>
    <hyperlink ref="X61" location="A128133103F" display="A128133103F" xr:uid="{C9985539-25C6-4AE5-BFB3-D2340A5656BE}"/>
    <hyperlink ref="X62" location="A128133895R" display="A128133895R" xr:uid="{EF0E50B5-2826-41D0-9581-07E1D64FBEAF}"/>
    <hyperlink ref="X63" location="A128134687R" display="A128134687R" xr:uid="{13E13095-E29B-416F-8728-C3DE272CE359}"/>
    <hyperlink ref="AA57" location="A128135566L" display="A128135566L" xr:uid="{858D7392-4A7A-4782-8195-8655BCCA4187}"/>
    <hyperlink ref="AA58" location="A128132398J" display="A128132398J" xr:uid="{FF2E26B3-4C3C-4F16-A216-85AEF7DA3D7D}"/>
    <hyperlink ref="AA59" location="A128136358L" display="A128136358L" xr:uid="{5B7987B9-34D3-4B3D-80DA-B53C5028C016}"/>
    <hyperlink ref="AA60" location="A128137150V" display="A128137150V" xr:uid="{9CF8FFF2-D650-4187-836D-666616AC3459}"/>
    <hyperlink ref="AA61" location="A128133191T" display="A128133191T" xr:uid="{790F11F6-BAD5-42E9-8B18-BD5178C4799D}"/>
    <hyperlink ref="AA62" location="A128133983R" display="A128133983R" xr:uid="{EDCE606D-FA8F-4F4D-A895-B07859471587}"/>
    <hyperlink ref="AA63" location="A128134775R" display="A128134775R" xr:uid="{2BB77AEB-D023-4C76-B7D3-722B5CBBA34D}"/>
    <hyperlink ref="AD57" location="A128135214J" display="A128135214J" xr:uid="{E8EACFCA-4489-48B5-9BC4-78E1093EB721}"/>
    <hyperlink ref="AD58" location="A128132046C" display="A128132046C" xr:uid="{E143AC43-BAFB-43DE-8E2C-F61610624CE9}"/>
    <hyperlink ref="AD59" location="A128136006J" display="A128136006J" xr:uid="{43E6332A-F87D-4915-82DE-CDE8AA3D1C4D}"/>
    <hyperlink ref="AD60" location="A128136798T" display="A128136798T" xr:uid="{5AA3EDDC-FEEB-4B9C-B779-76BA294FC6AC}"/>
    <hyperlink ref="AD61" location="A128132839C" display="A128132839C" xr:uid="{F45380D0-F701-4B4F-9A27-D463934D5BD4}"/>
    <hyperlink ref="AD62" location="A128133631K" display="A128133631K" xr:uid="{BAC150EE-E467-429B-96C7-F3311D4D6095}"/>
    <hyperlink ref="AD63" location="A128134423K" display="A128134423K" xr:uid="{ED62DD69-2A20-4AC8-9805-8087645EAFF9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412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812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813</v>
      </c>
    </row>
    <row r="6" spans="1:13" ht="15.75" customHeight="1">
      <c r="B6" s="64" t="s">
        <v>814</v>
      </c>
      <c r="C6" s="64"/>
      <c r="D6" s="64"/>
      <c r="E6" s="64"/>
      <c r="F6" s="64"/>
      <c r="G6" s="64"/>
      <c r="H6" s="64"/>
      <c r="I6" s="64"/>
      <c r="J6" s="64"/>
      <c r="K6" s="64"/>
      <c r="L6" s="64"/>
    </row>
    <row r="8" spans="1:13" ht="15">
      <c r="D8" s="16" t="s">
        <v>815</v>
      </c>
    </row>
    <row r="9" spans="1:13" s="17" customFormat="1"/>
    <row r="10" spans="1:13" ht="22.5" customHeight="1">
      <c r="A10" s="18" t="s">
        <v>816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817</v>
      </c>
      <c r="I10" s="18" t="s">
        <v>250</v>
      </c>
      <c r="J10" s="18" t="s">
        <v>252</v>
      </c>
      <c r="K10" s="18" t="s">
        <v>818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44228</v>
      </c>
      <c r="H12" s="11">
        <v>7</v>
      </c>
      <c r="I12" s="20" t="s">
        <v>259</v>
      </c>
      <c r="J12" s="11" t="s">
        <v>261</v>
      </c>
      <c r="K12" s="11" t="s">
        <v>820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44228</v>
      </c>
      <c r="H13" s="11">
        <v>7</v>
      </c>
      <c r="I13" s="20" t="s">
        <v>259</v>
      </c>
      <c r="J13" s="11" t="s">
        <v>261</v>
      </c>
      <c r="K13" s="11" t="s">
        <v>820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44228</v>
      </c>
      <c r="H14" s="11">
        <v>7</v>
      </c>
      <c r="I14" s="20" t="s">
        <v>259</v>
      </c>
      <c r="J14" s="11" t="s">
        <v>261</v>
      </c>
      <c r="K14" s="11" t="s">
        <v>820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44228</v>
      </c>
      <c r="H15" s="11">
        <v>7</v>
      </c>
      <c r="I15" s="20" t="s">
        <v>259</v>
      </c>
      <c r="J15" s="11" t="s">
        <v>261</v>
      </c>
      <c r="K15" s="11" t="s">
        <v>820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44228</v>
      </c>
      <c r="H16" s="11">
        <v>7</v>
      </c>
      <c r="I16" s="20" t="s">
        <v>259</v>
      </c>
      <c r="J16" s="11" t="s">
        <v>261</v>
      </c>
      <c r="K16" s="11" t="s">
        <v>820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44228</v>
      </c>
      <c r="H17" s="11">
        <v>7</v>
      </c>
      <c r="I17" s="20" t="s">
        <v>259</v>
      </c>
      <c r="J17" s="11" t="s">
        <v>261</v>
      </c>
      <c r="K17" s="11" t="s">
        <v>820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44228</v>
      </c>
      <c r="H18" s="11">
        <v>7</v>
      </c>
      <c r="I18" s="20" t="s">
        <v>259</v>
      </c>
      <c r="J18" s="11" t="s">
        <v>261</v>
      </c>
      <c r="K18" s="11" t="s">
        <v>820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44228</v>
      </c>
      <c r="H19" s="11">
        <v>7</v>
      </c>
      <c r="I19" s="20" t="s">
        <v>259</v>
      </c>
      <c r="J19" s="11" t="s">
        <v>261</v>
      </c>
      <c r="K19" s="11" t="s">
        <v>820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44228</v>
      </c>
      <c r="H20" s="11">
        <v>7</v>
      </c>
      <c r="I20" s="20" t="s">
        <v>259</v>
      </c>
      <c r="J20" s="11" t="s">
        <v>261</v>
      </c>
      <c r="K20" s="11" t="s">
        <v>820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44228</v>
      </c>
      <c r="H21" s="11">
        <v>7</v>
      </c>
      <c r="I21" s="20" t="s">
        <v>259</v>
      </c>
      <c r="J21" s="11" t="s">
        <v>261</v>
      </c>
      <c r="K21" s="11" t="s">
        <v>820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44228</v>
      </c>
      <c r="H22" s="11">
        <v>7</v>
      </c>
      <c r="I22" s="20" t="s">
        <v>259</v>
      </c>
      <c r="J22" s="11" t="s">
        <v>261</v>
      </c>
      <c r="K22" s="11" t="s">
        <v>820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44228</v>
      </c>
      <c r="H23" s="11">
        <v>7</v>
      </c>
      <c r="I23" s="20" t="s">
        <v>259</v>
      </c>
      <c r="J23" s="11" t="s">
        <v>261</v>
      </c>
      <c r="K23" s="11" t="s">
        <v>820</v>
      </c>
      <c r="L23" s="11">
        <v>2</v>
      </c>
    </row>
    <row r="24" spans="1:12">
      <c r="A24" s="11" t="s">
        <v>12</v>
      </c>
      <c r="D24" s="11" t="s">
        <v>260</v>
      </c>
      <c r="E24" s="19" t="s">
        <v>276</v>
      </c>
      <c r="F24" s="10">
        <v>42036</v>
      </c>
      <c r="G24" s="10">
        <v>44228</v>
      </c>
      <c r="H24" s="11">
        <v>7</v>
      </c>
      <c r="I24" s="11" t="s">
        <v>274</v>
      </c>
      <c r="J24" s="11" t="s">
        <v>275</v>
      </c>
      <c r="K24" s="11" t="s">
        <v>820</v>
      </c>
      <c r="L24" s="11">
        <v>2</v>
      </c>
    </row>
    <row r="25" spans="1:12">
      <c r="A25" s="11" t="s">
        <v>13</v>
      </c>
      <c r="D25" s="11" t="s">
        <v>260</v>
      </c>
      <c r="E25" s="19" t="s">
        <v>277</v>
      </c>
      <c r="F25" s="10">
        <v>42036</v>
      </c>
      <c r="G25" s="10">
        <v>44228</v>
      </c>
      <c r="H25" s="11">
        <v>7</v>
      </c>
      <c r="I25" s="11" t="s">
        <v>274</v>
      </c>
      <c r="J25" s="11" t="s">
        <v>275</v>
      </c>
      <c r="K25" s="11" t="s">
        <v>820</v>
      </c>
      <c r="L25" s="11">
        <v>2</v>
      </c>
    </row>
    <row r="26" spans="1:12">
      <c r="A26" s="11" t="s">
        <v>14</v>
      </c>
      <c r="D26" s="11" t="s">
        <v>260</v>
      </c>
      <c r="E26" s="19" t="s">
        <v>278</v>
      </c>
      <c r="F26" s="10">
        <v>42036</v>
      </c>
      <c r="G26" s="10">
        <v>44228</v>
      </c>
      <c r="H26" s="11">
        <v>7</v>
      </c>
      <c r="I26" s="11" t="s">
        <v>274</v>
      </c>
      <c r="J26" s="11" t="s">
        <v>275</v>
      </c>
      <c r="K26" s="11" t="s">
        <v>820</v>
      </c>
      <c r="L26" s="11">
        <v>2</v>
      </c>
    </row>
    <row r="27" spans="1:12">
      <c r="A27" s="11" t="s">
        <v>15</v>
      </c>
      <c r="D27" s="11" t="s">
        <v>260</v>
      </c>
      <c r="E27" s="19" t="s">
        <v>279</v>
      </c>
      <c r="F27" s="10">
        <v>42036</v>
      </c>
      <c r="G27" s="10">
        <v>44228</v>
      </c>
      <c r="H27" s="11">
        <v>7</v>
      </c>
      <c r="I27" s="11" t="s">
        <v>274</v>
      </c>
      <c r="J27" s="11" t="s">
        <v>275</v>
      </c>
      <c r="K27" s="11" t="s">
        <v>820</v>
      </c>
      <c r="L27" s="11">
        <v>2</v>
      </c>
    </row>
    <row r="28" spans="1:12">
      <c r="A28" s="11" t="s">
        <v>16</v>
      </c>
      <c r="D28" s="11" t="s">
        <v>260</v>
      </c>
      <c r="E28" s="19" t="s">
        <v>280</v>
      </c>
      <c r="F28" s="10">
        <v>42036</v>
      </c>
      <c r="G28" s="10">
        <v>44228</v>
      </c>
      <c r="H28" s="11">
        <v>7</v>
      </c>
      <c r="I28" s="11" t="s">
        <v>274</v>
      </c>
      <c r="J28" s="11" t="s">
        <v>275</v>
      </c>
      <c r="K28" s="11" t="s">
        <v>820</v>
      </c>
      <c r="L28" s="11">
        <v>2</v>
      </c>
    </row>
    <row r="29" spans="1:12">
      <c r="A29" s="11" t="s">
        <v>17</v>
      </c>
      <c r="D29" s="11" t="s">
        <v>260</v>
      </c>
      <c r="E29" s="19" t="s">
        <v>281</v>
      </c>
      <c r="F29" s="10">
        <v>42036</v>
      </c>
      <c r="G29" s="10">
        <v>44228</v>
      </c>
      <c r="H29" s="11">
        <v>7</v>
      </c>
      <c r="I29" s="11" t="s">
        <v>274</v>
      </c>
      <c r="J29" s="11" t="s">
        <v>275</v>
      </c>
      <c r="K29" s="11" t="s">
        <v>820</v>
      </c>
      <c r="L29" s="11">
        <v>2</v>
      </c>
    </row>
    <row r="30" spans="1:12">
      <c r="A30" s="11" t="s">
        <v>18</v>
      </c>
      <c r="D30" s="11" t="s">
        <v>260</v>
      </c>
      <c r="E30" s="19" t="s">
        <v>282</v>
      </c>
      <c r="F30" s="10">
        <v>42036</v>
      </c>
      <c r="G30" s="10">
        <v>44228</v>
      </c>
      <c r="H30" s="11">
        <v>7</v>
      </c>
      <c r="I30" s="11" t="s">
        <v>274</v>
      </c>
      <c r="J30" s="11" t="s">
        <v>275</v>
      </c>
      <c r="K30" s="11" t="s">
        <v>820</v>
      </c>
      <c r="L30" s="11">
        <v>2</v>
      </c>
    </row>
    <row r="31" spans="1:12">
      <c r="A31" s="11" t="s">
        <v>19</v>
      </c>
      <c r="D31" s="11" t="s">
        <v>260</v>
      </c>
      <c r="E31" s="19" t="s">
        <v>283</v>
      </c>
      <c r="F31" s="10">
        <v>42036</v>
      </c>
      <c r="G31" s="10">
        <v>44228</v>
      </c>
      <c r="H31" s="11">
        <v>7</v>
      </c>
      <c r="I31" s="11" t="s">
        <v>274</v>
      </c>
      <c r="J31" s="11" t="s">
        <v>275</v>
      </c>
      <c r="K31" s="11" t="s">
        <v>820</v>
      </c>
      <c r="L31" s="11">
        <v>2</v>
      </c>
    </row>
    <row r="32" spans="1:12">
      <c r="A32" s="11" t="s">
        <v>20</v>
      </c>
      <c r="D32" s="11" t="s">
        <v>260</v>
      </c>
      <c r="E32" s="19" t="s">
        <v>284</v>
      </c>
      <c r="F32" s="10">
        <v>42036</v>
      </c>
      <c r="G32" s="10">
        <v>44228</v>
      </c>
      <c r="H32" s="11">
        <v>7</v>
      </c>
      <c r="I32" s="11" t="s">
        <v>274</v>
      </c>
      <c r="J32" s="11" t="s">
        <v>275</v>
      </c>
      <c r="K32" s="11" t="s">
        <v>820</v>
      </c>
      <c r="L32" s="11">
        <v>2</v>
      </c>
    </row>
    <row r="33" spans="1:12">
      <c r="A33" s="11" t="s">
        <v>21</v>
      </c>
      <c r="D33" s="11" t="s">
        <v>260</v>
      </c>
      <c r="E33" s="19" t="s">
        <v>285</v>
      </c>
      <c r="F33" s="10">
        <v>42036</v>
      </c>
      <c r="G33" s="10">
        <v>44228</v>
      </c>
      <c r="H33" s="11">
        <v>7</v>
      </c>
      <c r="I33" s="20" t="s">
        <v>259</v>
      </c>
      <c r="J33" s="11" t="s">
        <v>261</v>
      </c>
      <c r="K33" s="11" t="s">
        <v>820</v>
      </c>
      <c r="L33" s="11">
        <v>2</v>
      </c>
    </row>
    <row r="34" spans="1:12">
      <c r="A34" s="11" t="s">
        <v>22</v>
      </c>
      <c r="D34" s="11" t="s">
        <v>260</v>
      </c>
      <c r="E34" s="19" t="s">
        <v>286</v>
      </c>
      <c r="F34" s="10">
        <v>42036</v>
      </c>
      <c r="G34" s="10">
        <v>44228</v>
      </c>
      <c r="H34" s="11">
        <v>7</v>
      </c>
      <c r="I34" s="20" t="s">
        <v>259</v>
      </c>
      <c r="J34" s="11" t="s">
        <v>261</v>
      </c>
      <c r="K34" s="11" t="s">
        <v>820</v>
      </c>
      <c r="L34" s="11">
        <v>2</v>
      </c>
    </row>
    <row r="35" spans="1:12">
      <c r="A35" s="11" t="s">
        <v>23</v>
      </c>
      <c r="D35" s="11" t="s">
        <v>260</v>
      </c>
      <c r="E35" s="19" t="s">
        <v>287</v>
      </c>
      <c r="F35" s="10">
        <v>42036</v>
      </c>
      <c r="G35" s="10">
        <v>44228</v>
      </c>
      <c r="H35" s="11">
        <v>7</v>
      </c>
      <c r="I35" s="20" t="s">
        <v>259</v>
      </c>
      <c r="J35" s="11" t="s">
        <v>261</v>
      </c>
      <c r="K35" s="11" t="s">
        <v>820</v>
      </c>
      <c r="L35" s="11">
        <v>2</v>
      </c>
    </row>
    <row r="36" spans="1:12">
      <c r="A36" s="11" t="s">
        <v>24</v>
      </c>
      <c r="D36" s="11" t="s">
        <v>260</v>
      </c>
      <c r="E36" s="19" t="s">
        <v>288</v>
      </c>
      <c r="F36" s="10">
        <v>42036</v>
      </c>
      <c r="G36" s="10">
        <v>44228</v>
      </c>
      <c r="H36" s="11">
        <v>7</v>
      </c>
      <c r="I36" s="20" t="s">
        <v>259</v>
      </c>
      <c r="J36" s="11" t="s">
        <v>261</v>
      </c>
      <c r="K36" s="11" t="s">
        <v>820</v>
      </c>
      <c r="L36" s="11">
        <v>2</v>
      </c>
    </row>
    <row r="37" spans="1:12">
      <c r="A37" s="11" t="s">
        <v>25</v>
      </c>
      <c r="D37" s="11" t="s">
        <v>260</v>
      </c>
      <c r="E37" s="19" t="s">
        <v>289</v>
      </c>
      <c r="F37" s="10">
        <v>42036</v>
      </c>
      <c r="G37" s="10">
        <v>44228</v>
      </c>
      <c r="H37" s="11">
        <v>7</v>
      </c>
      <c r="I37" s="20" t="s">
        <v>259</v>
      </c>
      <c r="J37" s="11" t="s">
        <v>261</v>
      </c>
      <c r="K37" s="11" t="s">
        <v>820</v>
      </c>
      <c r="L37" s="11">
        <v>2</v>
      </c>
    </row>
    <row r="38" spans="1:12">
      <c r="A38" s="11" t="s">
        <v>26</v>
      </c>
      <c r="D38" s="11" t="s">
        <v>260</v>
      </c>
      <c r="E38" s="19" t="s">
        <v>290</v>
      </c>
      <c r="F38" s="10">
        <v>42036</v>
      </c>
      <c r="G38" s="10">
        <v>44228</v>
      </c>
      <c r="H38" s="11">
        <v>7</v>
      </c>
      <c r="I38" s="20" t="s">
        <v>259</v>
      </c>
      <c r="J38" s="11" t="s">
        <v>261</v>
      </c>
      <c r="K38" s="11" t="s">
        <v>820</v>
      </c>
      <c r="L38" s="11">
        <v>2</v>
      </c>
    </row>
    <row r="39" spans="1:12">
      <c r="A39" s="11" t="s">
        <v>27</v>
      </c>
      <c r="D39" s="11" t="s">
        <v>260</v>
      </c>
      <c r="E39" s="19" t="s">
        <v>291</v>
      </c>
      <c r="F39" s="10">
        <v>42036</v>
      </c>
      <c r="G39" s="10">
        <v>44228</v>
      </c>
      <c r="H39" s="11">
        <v>7</v>
      </c>
      <c r="I39" s="20" t="s">
        <v>259</v>
      </c>
      <c r="J39" s="11" t="s">
        <v>261</v>
      </c>
      <c r="K39" s="11" t="s">
        <v>820</v>
      </c>
      <c r="L39" s="11">
        <v>2</v>
      </c>
    </row>
    <row r="40" spans="1:12">
      <c r="A40" s="11" t="s">
        <v>28</v>
      </c>
      <c r="D40" s="11" t="s">
        <v>260</v>
      </c>
      <c r="E40" s="19" t="s">
        <v>292</v>
      </c>
      <c r="F40" s="10">
        <v>42036</v>
      </c>
      <c r="G40" s="10">
        <v>44228</v>
      </c>
      <c r="H40" s="11">
        <v>7</v>
      </c>
      <c r="I40" s="20" t="s">
        <v>259</v>
      </c>
      <c r="J40" s="11" t="s">
        <v>261</v>
      </c>
      <c r="K40" s="11" t="s">
        <v>820</v>
      </c>
      <c r="L40" s="11">
        <v>2</v>
      </c>
    </row>
    <row r="41" spans="1:12">
      <c r="A41" s="11" t="s">
        <v>29</v>
      </c>
      <c r="D41" s="11" t="s">
        <v>260</v>
      </c>
      <c r="E41" s="19" t="s">
        <v>293</v>
      </c>
      <c r="F41" s="10">
        <v>42036</v>
      </c>
      <c r="G41" s="10">
        <v>44228</v>
      </c>
      <c r="H41" s="11">
        <v>7</v>
      </c>
      <c r="I41" s="20" t="s">
        <v>259</v>
      </c>
      <c r="J41" s="11" t="s">
        <v>261</v>
      </c>
      <c r="K41" s="11" t="s">
        <v>820</v>
      </c>
      <c r="L41" s="11">
        <v>2</v>
      </c>
    </row>
    <row r="42" spans="1:12">
      <c r="A42" s="11" t="s">
        <v>30</v>
      </c>
      <c r="D42" s="11" t="s">
        <v>260</v>
      </c>
      <c r="E42" s="19" t="s">
        <v>294</v>
      </c>
      <c r="F42" s="10">
        <v>42036</v>
      </c>
      <c r="G42" s="10">
        <v>44228</v>
      </c>
      <c r="H42" s="11">
        <v>7</v>
      </c>
      <c r="I42" s="20" t="s">
        <v>259</v>
      </c>
      <c r="J42" s="11" t="s">
        <v>261</v>
      </c>
      <c r="K42" s="11" t="s">
        <v>820</v>
      </c>
      <c r="L42" s="11">
        <v>2</v>
      </c>
    </row>
    <row r="43" spans="1:12">
      <c r="A43" s="11" t="s">
        <v>31</v>
      </c>
      <c r="D43" s="11" t="s">
        <v>260</v>
      </c>
      <c r="E43" s="19" t="s">
        <v>295</v>
      </c>
      <c r="F43" s="10">
        <v>42036</v>
      </c>
      <c r="G43" s="10">
        <v>44228</v>
      </c>
      <c r="H43" s="11">
        <v>7</v>
      </c>
      <c r="I43" s="20" t="s">
        <v>259</v>
      </c>
      <c r="J43" s="11" t="s">
        <v>261</v>
      </c>
      <c r="K43" s="11" t="s">
        <v>820</v>
      </c>
      <c r="L43" s="11">
        <v>2</v>
      </c>
    </row>
    <row r="44" spans="1:12">
      <c r="A44" s="11" t="s">
        <v>32</v>
      </c>
      <c r="D44" s="11" t="s">
        <v>260</v>
      </c>
      <c r="E44" s="19" t="s">
        <v>296</v>
      </c>
      <c r="F44" s="10">
        <v>42036</v>
      </c>
      <c r="G44" s="10">
        <v>44228</v>
      </c>
      <c r="H44" s="11">
        <v>7</v>
      </c>
      <c r="I44" s="20" t="s">
        <v>259</v>
      </c>
      <c r="J44" s="11" t="s">
        <v>261</v>
      </c>
      <c r="K44" s="11" t="s">
        <v>820</v>
      </c>
      <c r="L44" s="11">
        <v>2</v>
      </c>
    </row>
    <row r="45" spans="1:12">
      <c r="A45" s="11" t="s">
        <v>33</v>
      </c>
      <c r="D45" s="11" t="s">
        <v>260</v>
      </c>
      <c r="E45" s="19" t="s">
        <v>297</v>
      </c>
      <c r="F45" s="10">
        <v>42036</v>
      </c>
      <c r="G45" s="10">
        <v>44228</v>
      </c>
      <c r="H45" s="11">
        <v>7</v>
      </c>
      <c r="I45" s="11" t="s">
        <v>274</v>
      </c>
      <c r="J45" s="11" t="s">
        <v>275</v>
      </c>
      <c r="K45" s="11" t="s">
        <v>820</v>
      </c>
      <c r="L45" s="11">
        <v>2</v>
      </c>
    </row>
    <row r="46" spans="1:12">
      <c r="A46" s="11" t="s">
        <v>34</v>
      </c>
      <c r="D46" s="11" t="s">
        <v>260</v>
      </c>
      <c r="E46" s="19" t="s">
        <v>298</v>
      </c>
      <c r="F46" s="10">
        <v>42036</v>
      </c>
      <c r="G46" s="10">
        <v>44228</v>
      </c>
      <c r="H46" s="11">
        <v>7</v>
      </c>
      <c r="I46" s="11" t="s">
        <v>274</v>
      </c>
      <c r="J46" s="11" t="s">
        <v>275</v>
      </c>
      <c r="K46" s="11" t="s">
        <v>820</v>
      </c>
      <c r="L46" s="11">
        <v>2</v>
      </c>
    </row>
    <row r="47" spans="1:12">
      <c r="A47" s="11" t="s">
        <v>35</v>
      </c>
      <c r="D47" s="11" t="s">
        <v>260</v>
      </c>
      <c r="E47" s="19" t="s">
        <v>299</v>
      </c>
      <c r="F47" s="10">
        <v>42036</v>
      </c>
      <c r="G47" s="10">
        <v>44228</v>
      </c>
      <c r="H47" s="11">
        <v>7</v>
      </c>
      <c r="I47" s="11" t="s">
        <v>274</v>
      </c>
      <c r="J47" s="11" t="s">
        <v>275</v>
      </c>
      <c r="K47" s="11" t="s">
        <v>820</v>
      </c>
      <c r="L47" s="11">
        <v>2</v>
      </c>
    </row>
    <row r="48" spans="1:12">
      <c r="A48" s="11" t="s">
        <v>36</v>
      </c>
      <c r="D48" s="11" t="s">
        <v>260</v>
      </c>
      <c r="E48" s="19" t="s">
        <v>300</v>
      </c>
      <c r="F48" s="10">
        <v>42036</v>
      </c>
      <c r="G48" s="10">
        <v>44228</v>
      </c>
      <c r="H48" s="11">
        <v>7</v>
      </c>
      <c r="I48" s="11" t="s">
        <v>274</v>
      </c>
      <c r="J48" s="11" t="s">
        <v>275</v>
      </c>
      <c r="K48" s="11" t="s">
        <v>820</v>
      </c>
      <c r="L48" s="11">
        <v>2</v>
      </c>
    </row>
    <row r="49" spans="1:12">
      <c r="A49" s="11" t="s">
        <v>37</v>
      </c>
      <c r="D49" s="11" t="s">
        <v>260</v>
      </c>
      <c r="E49" s="19" t="s">
        <v>301</v>
      </c>
      <c r="F49" s="10">
        <v>42036</v>
      </c>
      <c r="G49" s="10">
        <v>44228</v>
      </c>
      <c r="H49" s="11">
        <v>7</v>
      </c>
      <c r="I49" s="11" t="s">
        <v>274</v>
      </c>
      <c r="J49" s="11" t="s">
        <v>275</v>
      </c>
      <c r="K49" s="11" t="s">
        <v>820</v>
      </c>
      <c r="L49" s="11">
        <v>2</v>
      </c>
    </row>
    <row r="50" spans="1:12">
      <c r="A50" s="11" t="s">
        <v>38</v>
      </c>
      <c r="D50" s="11" t="s">
        <v>260</v>
      </c>
      <c r="E50" s="19" t="s">
        <v>302</v>
      </c>
      <c r="F50" s="10">
        <v>42036</v>
      </c>
      <c r="G50" s="10">
        <v>44228</v>
      </c>
      <c r="H50" s="11">
        <v>7</v>
      </c>
      <c r="I50" s="11" t="s">
        <v>274</v>
      </c>
      <c r="J50" s="11" t="s">
        <v>275</v>
      </c>
      <c r="K50" s="11" t="s">
        <v>820</v>
      </c>
      <c r="L50" s="11">
        <v>2</v>
      </c>
    </row>
    <row r="51" spans="1:12">
      <c r="A51" s="11" t="s">
        <v>39</v>
      </c>
      <c r="D51" s="11" t="s">
        <v>260</v>
      </c>
      <c r="E51" s="19" t="s">
        <v>303</v>
      </c>
      <c r="F51" s="10">
        <v>42036</v>
      </c>
      <c r="G51" s="10">
        <v>44228</v>
      </c>
      <c r="H51" s="11">
        <v>7</v>
      </c>
      <c r="I51" s="11" t="s">
        <v>274</v>
      </c>
      <c r="J51" s="11" t="s">
        <v>275</v>
      </c>
      <c r="K51" s="11" t="s">
        <v>820</v>
      </c>
      <c r="L51" s="11">
        <v>2</v>
      </c>
    </row>
    <row r="52" spans="1:12">
      <c r="A52" s="11" t="s">
        <v>40</v>
      </c>
      <c r="D52" s="11" t="s">
        <v>260</v>
      </c>
      <c r="E52" s="19" t="s">
        <v>304</v>
      </c>
      <c r="F52" s="10">
        <v>42036</v>
      </c>
      <c r="G52" s="10">
        <v>44228</v>
      </c>
      <c r="H52" s="11">
        <v>7</v>
      </c>
      <c r="I52" s="11" t="s">
        <v>274</v>
      </c>
      <c r="J52" s="11" t="s">
        <v>275</v>
      </c>
      <c r="K52" s="11" t="s">
        <v>820</v>
      </c>
      <c r="L52" s="11">
        <v>2</v>
      </c>
    </row>
    <row r="53" spans="1:12">
      <c r="A53" s="11" t="s">
        <v>41</v>
      </c>
      <c r="D53" s="11" t="s">
        <v>260</v>
      </c>
      <c r="E53" s="19" t="s">
        <v>305</v>
      </c>
      <c r="F53" s="10">
        <v>42036</v>
      </c>
      <c r="G53" s="10">
        <v>44228</v>
      </c>
      <c r="H53" s="11">
        <v>7</v>
      </c>
      <c r="I53" s="11" t="s">
        <v>274</v>
      </c>
      <c r="J53" s="11" t="s">
        <v>275</v>
      </c>
      <c r="K53" s="11" t="s">
        <v>820</v>
      </c>
      <c r="L53" s="11">
        <v>2</v>
      </c>
    </row>
    <row r="54" spans="1:12">
      <c r="A54" s="11" t="s">
        <v>42</v>
      </c>
      <c r="D54" s="11" t="s">
        <v>260</v>
      </c>
      <c r="E54" s="19" t="s">
        <v>306</v>
      </c>
      <c r="F54" s="10">
        <v>42036</v>
      </c>
      <c r="G54" s="10">
        <v>44228</v>
      </c>
      <c r="H54" s="11">
        <v>7</v>
      </c>
      <c r="I54" s="20" t="s">
        <v>259</v>
      </c>
      <c r="J54" s="11" t="s">
        <v>261</v>
      </c>
      <c r="K54" s="11" t="s">
        <v>820</v>
      </c>
      <c r="L54" s="11">
        <v>2</v>
      </c>
    </row>
    <row r="55" spans="1:12">
      <c r="A55" s="11" t="s">
        <v>43</v>
      </c>
      <c r="D55" s="11" t="s">
        <v>260</v>
      </c>
      <c r="E55" s="19" t="s">
        <v>307</v>
      </c>
      <c r="F55" s="10">
        <v>42036</v>
      </c>
      <c r="G55" s="10">
        <v>44228</v>
      </c>
      <c r="H55" s="11">
        <v>7</v>
      </c>
      <c r="I55" s="20" t="s">
        <v>259</v>
      </c>
      <c r="J55" s="11" t="s">
        <v>261</v>
      </c>
      <c r="K55" s="11" t="s">
        <v>820</v>
      </c>
      <c r="L55" s="11">
        <v>2</v>
      </c>
    </row>
    <row r="56" spans="1:12">
      <c r="A56" s="11" t="s">
        <v>44</v>
      </c>
      <c r="D56" s="11" t="s">
        <v>260</v>
      </c>
      <c r="E56" s="19" t="s">
        <v>308</v>
      </c>
      <c r="F56" s="10">
        <v>42036</v>
      </c>
      <c r="G56" s="10">
        <v>44228</v>
      </c>
      <c r="H56" s="11">
        <v>7</v>
      </c>
      <c r="I56" s="20" t="s">
        <v>259</v>
      </c>
      <c r="J56" s="11" t="s">
        <v>261</v>
      </c>
      <c r="K56" s="11" t="s">
        <v>820</v>
      </c>
      <c r="L56" s="11">
        <v>2</v>
      </c>
    </row>
    <row r="57" spans="1:12">
      <c r="A57" s="11" t="s">
        <v>45</v>
      </c>
      <c r="D57" s="11" t="s">
        <v>260</v>
      </c>
      <c r="E57" s="19" t="s">
        <v>309</v>
      </c>
      <c r="F57" s="10">
        <v>42036</v>
      </c>
      <c r="G57" s="10">
        <v>44228</v>
      </c>
      <c r="H57" s="11">
        <v>7</v>
      </c>
      <c r="I57" s="20" t="s">
        <v>259</v>
      </c>
      <c r="J57" s="11" t="s">
        <v>261</v>
      </c>
      <c r="K57" s="11" t="s">
        <v>820</v>
      </c>
      <c r="L57" s="11">
        <v>2</v>
      </c>
    </row>
    <row r="58" spans="1:12">
      <c r="A58" s="11" t="s">
        <v>46</v>
      </c>
      <c r="D58" s="11" t="s">
        <v>260</v>
      </c>
      <c r="E58" s="19" t="s">
        <v>310</v>
      </c>
      <c r="F58" s="10">
        <v>42036</v>
      </c>
      <c r="G58" s="10">
        <v>44228</v>
      </c>
      <c r="H58" s="11">
        <v>7</v>
      </c>
      <c r="I58" s="20" t="s">
        <v>259</v>
      </c>
      <c r="J58" s="11" t="s">
        <v>261</v>
      </c>
      <c r="K58" s="11" t="s">
        <v>820</v>
      </c>
      <c r="L58" s="11">
        <v>2</v>
      </c>
    </row>
    <row r="59" spans="1:12">
      <c r="A59" s="11" t="s">
        <v>47</v>
      </c>
      <c r="D59" s="11" t="s">
        <v>260</v>
      </c>
      <c r="E59" s="19" t="s">
        <v>311</v>
      </c>
      <c r="F59" s="10">
        <v>42036</v>
      </c>
      <c r="G59" s="10">
        <v>44228</v>
      </c>
      <c r="H59" s="11">
        <v>7</v>
      </c>
      <c r="I59" s="20" t="s">
        <v>259</v>
      </c>
      <c r="J59" s="11" t="s">
        <v>261</v>
      </c>
      <c r="K59" s="11" t="s">
        <v>820</v>
      </c>
      <c r="L59" s="11">
        <v>2</v>
      </c>
    </row>
    <row r="60" spans="1:12">
      <c r="A60" s="11" t="s">
        <v>48</v>
      </c>
      <c r="D60" s="11" t="s">
        <v>260</v>
      </c>
      <c r="E60" s="19" t="s">
        <v>312</v>
      </c>
      <c r="F60" s="10">
        <v>42036</v>
      </c>
      <c r="G60" s="10">
        <v>44228</v>
      </c>
      <c r="H60" s="11">
        <v>7</v>
      </c>
      <c r="I60" s="20" t="s">
        <v>259</v>
      </c>
      <c r="J60" s="11" t="s">
        <v>261</v>
      </c>
      <c r="K60" s="11" t="s">
        <v>820</v>
      </c>
      <c r="L60" s="11">
        <v>2</v>
      </c>
    </row>
    <row r="61" spans="1:12">
      <c r="A61" s="11" t="s">
        <v>49</v>
      </c>
      <c r="D61" s="11" t="s">
        <v>260</v>
      </c>
      <c r="E61" s="19" t="s">
        <v>313</v>
      </c>
      <c r="F61" s="10">
        <v>42036</v>
      </c>
      <c r="G61" s="10">
        <v>44228</v>
      </c>
      <c r="H61" s="11">
        <v>7</v>
      </c>
      <c r="I61" s="20" t="s">
        <v>259</v>
      </c>
      <c r="J61" s="11" t="s">
        <v>261</v>
      </c>
      <c r="K61" s="11" t="s">
        <v>820</v>
      </c>
      <c r="L61" s="11">
        <v>2</v>
      </c>
    </row>
    <row r="62" spans="1:12">
      <c r="A62" s="11" t="s">
        <v>50</v>
      </c>
      <c r="D62" s="11" t="s">
        <v>260</v>
      </c>
      <c r="E62" s="19" t="s">
        <v>314</v>
      </c>
      <c r="F62" s="10">
        <v>42036</v>
      </c>
      <c r="G62" s="10">
        <v>44228</v>
      </c>
      <c r="H62" s="11">
        <v>7</v>
      </c>
      <c r="I62" s="20" t="s">
        <v>259</v>
      </c>
      <c r="J62" s="11" t="s">
        <v>261</v>
      </c>
      <c r="K62" s="11" t="s">
        <v>820</v>
      </c>
      <c r="L62" s="11">
        <v>2</v>
      </c>
    </row>
    <row r="63" spans="1:12">
      <c r="A63" s="11" t="s">
        <v>51</v>
      </c>
      <c r="D63" s="11" t="s">
        <v>260</v>
      </c>
      <c r="E63" s="19" t="s">
        <v>315</v>
      </c>
      <c r="F63" s="10">
        <v>42036</v>
      </c>
      <c r="G63" s="10">
        <v>44228</v>
      </c>
      <c r="H63" s="11">
        <v>7</v>
      </c>
      <c r="I63" s="20" t="s">
        <v>259</v>
      </c>
      <c r="J63" s="11" t="s">
        <v>261</v>
      </c>
      <c r="K63" s="11" t="s">
        <v>820</v>
      </c>
      <c r="L63" s="11">
        <v>2</v>
      </c>
    </row>
    <row r="64" spans="1:12">
      <c r="A64" s="11" t="s">
        <v>52</v>
      </c>
      <c r="D64" s="11" t="s">
        <v>260</v>
      </c>
      <c r="E64" s="19" t="s">
        <v>316</v>
      </c>
      <c r="F64" s="10">
        <v>42036</v>
      </c>
      <c r="G64" s="10">
        <v>44228</v>
      </c>
      <c r="H64" s="11">
        <v>7</v>
      </c>
      <c r="I64" s="20" t="s">
        <v>259</v>
      </c>
      <c r="J64" s="11" t="s">
        <v>261</v>
      </c>
      <c r="K64" s="11" t="s">
        <v>820</v>
      </c>
      <c r="L64" s="11">
        <v>2</v>
      </c>
    </row>
    <row r="65" spans="1:12">
      <c r="A65" s="11" t="s">
        <v>53</v>
      </c>
      <c r="D65" s="11" t="s">
        <v>260</v>
      </c>
      <c r="E65" s="19" t="s">
        <v>317</v>
      </c>
      <c r="F65" s="10">
        <v>42036</v>
      </c>
      <c r="G65" s="10">
        <v>44228</v>
      </c>
      <c r="H65" s="11">
        <v>7</v>
      </c>
      <c r="I65" s="20" t="s">
        <v>259</v>
      </c>
      <c r="J65" s="11" t="s">
        <v>261</v>
      </c>
      <c r="K65" s="11" t="s">
        <v>820</v>
      </c>
      <c r="L65" s="11">
        <v>2</v>
      </c>
    </row>
    <row r="66" spans="1:12">
      <c r="A66" s="11" t="s">
        <v>54</v>
      </c>
      <c r="D66" s="11" t="s">
        <v>260</v>
      </c>
      <c r="E66" s="19" t="s">
        <v>318</v>
      </c>
      <c r="F66" s="10">
        <v>42036</v>
      </c>
      <c r="G66" s="10">
        <v>44228</v>
      </c>
      <c r="H66" s="11">
        <v>7</v>
      </c>
      <c r="I66" s="11" t="s">
        <v>274</v>
      </c>
      <c r="J66" s="11" t="s">
        <v>275</v>
      </c>
      <c r="K66" s="11" t="s">
        <v>820</v>
      </c>
      <c r="L66" s="11">
        <v>2</v>
      </c>
    </row>
    <row r="67" spans="1:12">
      <c r="A67" s="11" t="s">
        <v>55</v>
      </c>
      <c r="D67" s="11" t="s">
        <v>260</v>
      </c>
      <c r="E67" s="19" t="s">
        <v>319</v>
      </c>
      <c r="F67" s="10">
        <v>42036</v>
      </c>
      <c r="G67" s="10">
        <v>44228</v>
      </c>
      <c r="H67" s="11">
        <v>7</v>
      </c>
      <c r="I67" s="11" t="s">
        <v>274</v>
      </c>
      <c r="J67" s="11" t="s">
        <v>275</v>
      </c>
      <c r="K67" s="11" t="s">
        <v>820</v>
      </c>
      <c r="L67" s="11">
        <v>2</v>
      </c>
    </row>
    <row r="68" spans="1:12">
      <c r="A68" s="11" t="s">
        <v>56</v>
      </c>
      <c r="D68" s="11" t="s">
        <v>260</v>
      </c>
      <c r="E68" s="19" t="s">
        <v>320</v>
      </c>
      <c r="F68" s="10">
        <v>42036</v>
      </c>
      <c r="G68" s="10">
        <v>44228</v>
      </c>
      <c r="H68" s="11">
        <v>7</v>
      </c>
      <c r="I68" s="11" t="s">
        <v>274</v>
      </c>
      <c r="J68" s="11" t="s">
        <v>275</v>
      </c>
      <c r="K68" s="11" t="s">
        <v>820</v>
      </c>
      <c r="L68" s="11">
        <v>2</v>
      </c>
    </row>
    <row r="69" spans="1:12">
      <c r="A69" s="11" t="s">
        <v>57</v>
      </c>
      <c r="D69" s="11" t="s">
        <v>260</v>
      </c>
      <c r="E69" s="19" t="s">
        <v>321</v>
      </c>
      <c r="F69" s="10">
        <v>42036</v>
      </c>
      <c r="G69" s="10">
        <v>44228</v>
      </c>
      <c r="H69" s="11">
        <v>7</v>
      </c>
      <c r="I69" s="11" t="s">
        <v>274</v>
      </c>
      <c r="J69" s="11" t="s">
        <v>275</v>
      </c>
      <c r="K69" s="11" t="s">
        <v>820</v>
      </c>
      <c r="L69" s="11">
        <v>2</v>
      </c>
    </row>
    <row r="70" spans="1:12">
      <c r="A70" s="11" t="s">
        <v>58</v>
      </c>
      <c r="D70" s="11" t="s">
        <v>260</v>
      </c>
      <c r="E70" s="19" t="s">
        <v>322</v>
      </c>
      <c r="F70" s="10">
        <v>42036</v>
      </c>
      <c r="G70" s="10">
        <v>44228</v>
      </c>
      <c r="H70" s="11">
        <v>7</v>
      </c>
      <c r="I70" s="11" t="s">
        <v>274</v>
      </c>
      <c r="J70" s="11" t="s">
        <v>275</v>
      </c>
      <c r="K70" s="11" t="s">
        <v>820</v>
      </c>
      <c r="L70" s="11">
        <v>2</v>
      </c>
    </row>
    <row r="71" spans="1:12">
      <c r="A71" s="11" t="s">
        <v>59</v>
      </c>
      <c r="D71" s="11" t="s">
        <v>260</v>
      </c>
      <c r="E71" s="19" t="s">
        <v>323</v>
      </c>
      <c r="F71" s="10">
        <v>42036</v>
      </c>
      <c r="G71" s="10">
        <v>44228</v>
      </c>
      <c r="H71" s="11">
        <v>7</v>
      </c>
      <c r="I71" s="11" t="s">
        <v>274</v>
      </c>
      <c r="J71" s="11" t="s">
        <v>275</v>
      </c>
      <c r="K71" s="11" t="s">
        <v>820</v>
      </c>
      <c r="L71" s="11">
        <v>2</v>
      </c>
    </row>
    <row r="72" spans="1:12">
      <c r="A72" s="11" t="s">
        <v>60</v>
      </c>
      <c r="D72" s="11" t="s">
        <v>260</v>
      </c>
      <c r="E72" s="19" t="s">
        <v>324</v>
      </c>
      <c r="F72" s="10">
        <v>42036</v>
      </c>
      <c r="G72" s="10">
        <v>44228</v>
      </c>
      <c r="H72" s="11">
        <v>7</v>
      </c>
      <c r="I72" s="11" t="s">
        <v>274</v>
      </c>
      <c r="J72" s="11" t="s">
        <v>275</v>
      </c>
      <c r="K72" s="11" t="s">
        <v>820</v>
      </c>
      <c r="L72" s="11">
        <v>2</v>
      </c>
    </row>
    <row r="73" spans="1:12">
      <c r="A73" s="11" t="s">
        <v>61</v>
      </c>
      <c r="D73" s="11" t="s">
        <v>260</v>
      </c>
      <c r="E73" s="19" t="s">
        <v>325</v>
      </c>
      <c r="F73" s="10">
        <v>42036</v>
      </c>
      <c r="G73" s="10">
        <v>44228</v>
      </c>
      <c r="H73" s="11">
        <v>7</v>
      </c>
      <c r="I73" s="11" t="s">
        <v>274</v>
      </c>
      <c r="J73" s="11" t="s">
        <v>275</v>
      </c>
      <c r="K73" s="11" t="s">
        <v>820</v>
      </c>
      <c r="L73" s="11">
        <v>2</v>
      </c>
    </row>
    <row r="74" spans="1:12">
      <c r="A74" s="11" t="s">
        <v>62</v>
      </c>
      <c r="D74" s="11" t="s">
        <v>260</v>
      </c>
      <c r="E74" s="19" t="s">
        <v>326</v>
      </c>
      <c r="F74" s="10">
        <v>42036</v>
      </c>
      <c r="G74" s="10">
        <v>44228</v>
      </c>
      <c r="H74" s="11">
        <v>7</v>
      </c>
      <c r="I74" s="11" t="s">
        <v>274</v>
      </c>
      <c r="J74" s="11" t="s">
        <v>275</v>
      </c>
      <c r="K74" s="11" t="s">
        <v>820</v>
      </c>
      <c r="L74" s="11">
        <v>2</v>
      </c>
    </row>
    <row r="75" spans="1:12">
      <c r="A75" s="11" t="s">
        <v>63</v>
      </c>
      <c r="D75" s="11" t="s">
        <v>260</v>
      </c>
      <c r="E75" s="19" t="s">
        <v>327</v>
      </c>
      <c r="F75" s="10">
        <v>42036</v>
      </c>
      <c r="G75" s="10">
        <v>44228</v>
      </c>
      <c r="H75" s="11">
        <v>7</v>
      </c>
      <c r="I75" s="20" t="s">
        <v>259</v>
      </c>
      <c r="J75" s="11" t="s">
        <v>261</v>
      </c>
      <c r="K75" s="11" t="s">
        <v>820</v>
      </c>
      <c r="L75" s="11">
        <v>2</v>
      </c>
    </row>
    <row r="76" spans="1:12">
      <c r="A76" s="11" t="s">
        <v>64</v>
      </c>
      <c r="D76" s="11" t="s">
        <v>260</v>
      </c>
      <c r="E76" s="19" t="s">
        <v>328</v>
      </c>
      <c r="F76" s="10">
        <v>42036</v>
      </c>
      <c r="G76" s="10">
        <v>44228</v>
      </c>
      <c r="H76" s="11">
        <v>7</v>
      </c>
      <c r="I76" s="20" t="s">
        <v>259</v>
      </c>
      <c r="J76" s="11" t="s">
        <v>261</v>
      </c>
      <c r="K76" s="11" t="s">
        <v>820</v>
      </c>
      <c r="L76" s="11">
        <v>2</v>
      </c>
    </row>
    <row r="77" spans="1:12">
      <c r="A77" s="11" t="s">
        <v>65</v>
      </c>
      <c r="D77" s="11" t="s">
        <v>260</v>
      </c>
      <c r="E77" s="19" t="s">
        <v>329</v>
      </c>
      <c r="F77" s="10">
        <v>42036</v>
      </c>
      <c r="G77" s="10">
        <v>44228</v>
      </c>
      <c r="H77" s="11">
        <v>7</v>
      </c>
      <c r="I77" s="20" t="s">
        <v>259</v>
      </c>
      <c r="J77" s="11" t="s">
        <v>261</v>
      </c>
      <c r="K77" s="11" t="s">
        <v>820</v>
      </c>
      <c r="L77" s="11">
        <v>2</v>
      </c>
    </row>
    <row r="78" spans="1:12">
      <c r="A78" s="11" t="s">
        <v>66</v>
      </c>
      <c r="D78" s="11" t="s">
        <v>260</v>
      </c>
      <c r="E78" s="19" t="s">
        <v>330</v>
      </c>
      <c r="F78" s="10">
        <v>42036</v>
      </c>
      <c r="G78" s="10">
        <v>44228</v>
      </c>
      <c r="H78" s="11">
        <v>7</v>
      </c>
      <c r="I78" s="20" t="s">
        <v>259</v>
      </c>
      <c r="J78" s="11" t="s">
        <v>261</v>
      </c>
      <c r="K78" s="11" t="s">
        <v>820</v>
      </c>
      <c r="L78" s="11">
        <v>2</v>
      </c>
    </row>
    <row r="79" spans="1:12">
      <c r="A79" s="11" t="s">
        <v>67</v>
      </c>
      <c r="D79" s="11" t="s">
        <v>260</v>
      </c>
      <c r="E79" s="19" t="s">
        <v>331</v>
      </c>
      <c r="F79" s="10">
        <v>42036</v>
      </c>
      <c r="G79" s="10">
        <v>44228</v>
      </c>
      <c r="H79" s="11">
        <v>7</v>
      </c>
      <c r="I79" s="20" t="s">
        <v>259</v>
      </c>
      <c r="J79" s="11" t="s">
        <v>261</v>
      </c>
      <c r="K79" s="11" t="s">
        <v>820</v>
      </c>
      <c r="L79" s="11">
        <v>2</v>
      </c>
    </row>
    <row r="80" spans="1:12">
      <c r="A80" s="11" t="s">
        <v>68</v>
      </c>
      <c r="D80" s="11" t="s">
        <v>260</v>
      </c>
      <c r="E80" s="19" t="s">
        <v>332</v>
      </c>
      <c r="F80" s="10">
        <v>42036</v>
      </c>
      <c r="G80" s="10">
        <v>44228</v>
      </c>
      <c r="H80" s="11">
        <v>7</v>
      </c>
      <c r="I80" s="20" t="s">
        <v>259</v>
      </c>
      <c r="J80" s="11" t="s">
        <v>261</v>
      </c>
      <c r="K80" s="11" t="s">
        <v>820</v>
      </c>
      <c r="L80" s="11">
        <v>2</v>
      </c>
    </row>
    <row r="81" spans="1:12">
      <c r="A81" s="11" t="s">
        <v>69</v>
      </c>
      <c r="D81" s="11" t="s">
        <v>260</v>
      </c>
      <c r="E81" s="19" t="s">
        <v>333</v>
      </c>
      <c r="F81" s="10">
        <v>42036</v>
      </c>
      <c r="G81" s="10">
        <v>44228</v>
      </c>
      <c r="H81" s="11">
        <v>7</v>
      </c>
      <c r="I81" s="20" t="s">
        <v>259</v>
      </c>
      <c r="J81" s="11" t="s">
        <v>261</v>
      </c>
      <c r="K81" s="11" t="s">
        <v>820</v>
      </c>
      <c r="L81" s="11">
        <v>2</v>
      </c>
    </row>
    <row r="82" spans="1:12">
      <c r="A82" s="11" t="s">
        <v>70</v>
      </c>
      <c r="D82" s="11" t="s">
        <v>260</v>
      </c>
      <c r="E82" s="19" t="s">
        <v>334</v>
      </c>
      <c r="F82" s="10">
        <v>42036</v>
      </c>
      <c r="G82" s="10">
        <v>44228</v>
      </c>
      <c r="H82" s="11">
        <v>7</v>
      </c>
      <c r="I82" s="20" t="s">
        <v>259</v>
      </c>
      <c r="J82" s="11" t="s">
        <v>261</v>
      </c>
      <c r="K82" s="11" t="s">
        <v>820</v>
      </c>
      <c r="L82" s="11">
        <v>2</v>
      </c>
    </row>
    <row r="83" spans="1:12">
      <c r="A83" s="11" t="s">
        <v>71</v>
      </c>
      <c r="D83" s="11" t="s">
        <v>260</v>
      </c>
      <c r="E83" s="19" t="s">
        <v>335</v>
      </c>
      <c r="F83" s="10">
        <v>42036</v>
      </c>
      <c r="G83" s="10">
        <v>44228</v>
      </c>
      <c r="H83" s="11">
        <v>7</v>
      </c>
      <c r="I83" s="20" t="s">
        <v>259</v>
      </c>
      <c r="J83" s="11" t="s">
        <v>261</v>
      </c>
      <c r="K83" s="11" t="s">
        <v>820</v>
      </c>
      <c r="L83" s="11">
        <v>2</v>
      </c>
    </row>
    <row r="84" spans="1:12">
      <c r="A84" s="11" t="s">
        <v>72</v>
      </c>
      <c r="D84" s="11" t="s">
        <v>260</v>
      </c>
      <c r="E84" s="19" t="s">
        <v>336</v>
      </c>
      <c r="F84" s="10">
        <v>42036</v>
      </c>
      <c r="G84" s="10">
        <v>44228</v>
      </c>
      <c r="H84" s="11">
        <v>7</v>
      </c>
      <c r="I84" s="20" t="s">
        <v>259</v>
      </c>
      <c r="J84" s="11" t="s">
        <v>261</v>
      </c>
      <c r="K84" s="11" t="s">
        <v>820</v>
      </c>
      <c r="L84" s="11">
        <v>2</v>
      </c>
    </row>
    <row r="85" spans="1:12">
      <c r="A85" s="11" t="s">
        <v>73</v>
      </c>
      <c r="D85" s="11" t="s">
        <v>260</v>
      </c>
      <c r="E85" s="19" t="s">
        <v>337</v>
      </c>
      <c r="F85" s="10">
        <v>42036</v>
      </c>
      <c r="G85" s="10">
        <v>44228</v>
      </c>
      <c r="H85" s="11">
        <v>7</v>
      </c>
      <c r="I85" s="20" t="s">
        <v>259</v>
      </c>
      <c r="J85" s="11" t="s">
        <v>261</v>
      </c>
      <c r="K85" s="11" t="s">
        <v>820</v>
      </c>
      <c r="L85" s="11">
        <v>2</v>
      </c>
    </row>
    <row r="86" spans="1:12">
      <c r="A86" s="11" t="s">
        <v>74</v>
      </c>
      <c r="D86" s="11" t="s">
        <v>260</v>
      </c>
      <c r="E86" s="19" t="s">
        <v>338</v>
      </c>
      <c r="F86" s="10">
        <v>42036</v>
      </c>
      <c r="G86" s="10">
        <v>44228</v>
      </c>
      <c r="H86" s="11">
        <v>7</v>
      </c>
      <c r="I86" s="20" t="s">
        <v>259</v>
      </c>
      <c r="J86" s="11" t="s">
        <v>261</v>
      </c>
      <c r="K86" s="11" t="s">
        <v>820</v>
      </c>
      <c r="L86" s="11">
        <v>2</v>
      </c>
    </row>
    <row r="87" spans="1:12">
      <c r="A87" s="11" t="s">
        <v>75</v>
      </c>
      <c r="D87" s="11" t="s">
        <v>260</v>
      </c>
      <c r="E87" s="19" t="s">
        <v>339</v>
      </c>
      <c r="F87" s="10">
        <v>42036</v>
      </c>
      <c r="G87" s="10">
        <v>44228</v>
      </c>
      <c r="H87" s="11">
        <v>7</v>
      </c>
      <c r="I87" s="11" t="s">
        <v>274</v>
      </c>
      <c r="J87" s="11" t="s">
        <v>275</v>
      </c>
      <c r="K87" s="11" t="s">
        <v>820</v>
      </c>
      <c r="L87" s="11">
        <v>2</v>
      </c>
    </row>
    <row r="88" spans="1:12">
      <c r="A88" s="11" t="s">
        <v>76</v>
      </c>
      <c r="D88" s="11" t="s">
        <v>260</v>
      </c>
      <c r="E88" s="19" t="s">
        <v>340</v>
      </c>
      <c r="F88" s="10">
        <v>42036</v>
      </c>
      <c r="G88" s="10">
        <v>44228</v>
      </c>
      <c r="H88" s="11">
        <v>7</v>
      </c>
      <c r="I88" s="11" t="s">
        <v>274</v>
      </c>
      <c r="J88" s="11" t="s">
        <v>275</v>
      </c>
      <c r="K88" s="11" t="s">
        <v>820</v>
      </c>
      <c r="L88" s="11">
        <v>2</v>
      </c>
    </row>
    <row r="89" spans="1:12">
      <c r="A89" s="11" t="s">
        <v>77</v>
      </c>
      <c r="D89" s="11" t="s">
        <v>260</v>
      </c>
      <c r="E89" s="19" t="s">
        <v>341</v>
      </c>
      <c r="F89" s="10">
        <v>42036</v>
      </c>
      <c r="G89" s="10">
        <v>44228</v>
      </c>
      <c r="H89" s="11">
        <v>7</v>
      </c>
      <c r="I89" s="11" t="s">
        <v>274</v>
      </c>
      <c r="J89" s="11" t="s">
        <v>275</v>
      </c>
      <c r="K89" s="11" t="s">
        <v>820</v>
      </c>
      <c r="L89" s="11">
        <v>2</v>
      </c>
    </row>
    <row r="90" spans="1:12">
      <c r="A90" s="11" t="s">
        <v>78</v>
      </c>
      <c r="D90" s="11" t="s">
        <v>260</v>
      </c>
      <c r="E90" s="19" t="s">
        <v>342</v>
      </c>
      <c r="F90" s="10">
        <v>42036</v>
      </c>
      <c r="G90" s="10">
        <v>44228</v>
      </c>
      <c r="H90" s="11">
        <v>7</v>
      </c>
      <c r="I90" s="11" t="s">
        <v>274</v>
      </c>
      <c r="J90" s="11" t="s">
        <v>275</v>
      </c>
      <c r="K90" s="11" t="s">
        <v>820</v>
      </c>
      <c r="L90" s="11">
        <v>2</v>
      </c>
    </row>
    <row r="91" spans="1:12">
      <c r="A91" s="11" t="s">
        <v>79</v>
      </c>
      <c r="D91" s="11" t="s">
        <v>260</v>
      </c>
      <c r="E91" s="19" t="s">
        <v>343</v>
      </c>
      <c r="F91" s="10">
        <v>42036</v>
      </c>
      <c r="G91" s="10">
        <v>44228</v>
      </c>
      <c r="H91" s="11">
        <v>7</v>
      </c>
      <c r="I91" s="11" t="s">
        <v>274</v>
      </c>
      <c r="J91" s="11" t="s">
        <v>275</v>
      </c>
      <c r="K91" s="11" t="s">
        <v>820</v>
      </c>
      <c r="L91" s="11">
        <v>2</v>
      </c>
    </row>
    <row r="92" spans="1:12">
      <c r="A92" s="11" t="s">
        <v>80</v>
      </c>
      <c r="D92" s="11" t="s">
        <v>260</v>
      </c>
      <c r="E92" s="19" t="s">
        <v>344</v>
      </c>
      <c r="F92" s="10">
        <v>42036</v>
      </c>
      <c r="G92" s="10">
        <v>44228</v>
      </c>
      <c r="H92" s="11">
        <v>7</v>
      </c>
      <c r="I92" s="11" t="s">
        <v>274</v>
      </c>
      <c r="J92" s="11" t="s">
        <v>275</v>
      </c>
      <c r="K92" s="11" t="s">
        <v>820</v>
      </c>
      <c r="L92" s="11">
        <v>2</v>
      </c>
    </row>
    <row r="93" spans="1:12">
      <c r="A93" s="11" t="s">
        <v>81</v>
      </c>
      <c r="D93" s="11" t="s">
        <v>260</v>
      </c>
      <c r="E93" s="19" t="s">
        <v>345</v>
      </c>
      <c r="F93" s="10">
        <v>42036</v>
      </c>
      <c r="G93" s="10">
        <v>44228</v>
      </c>
      <c r="H93" s="11">
        <v>7</v>
      </c>
      <c r="I93" s="11" t="s">
        <v>274</v>
      </c>
      <c r="J93" s="11" t="s">
        <v>275</v>
      </c>
      <c r="K93" s="11" t="s">
        <v>820</v>
      </c>
      <c r="L93" s="11">
        <v>2</v>
      </c>
    </row>
    <row r="94" spans="1:12">
      <c r="A94" s="11" t="s">
        <v>82</v>
      </c>
      <c r="D94" s="11" t="s">
        <v>260</v>
      </c>
      <c r="E94" s="19" t="s">
        <v>346</v>
      </c>
      <c r="F94" s="10">
        <v>42036</v>
      </c>
      <c r="G94" s="10">
        <v>44228</v>
      </c>
      <c r="H94" s="11">
        <v>7</v>
      </c>
      <c r="I94" s="11" t="s">
        <v>274</v>
      </c>
      <c r="J94" s="11" t="s">
        <v>275</v>
      </c>
      <c r="K94" s="11" t="s">
        <v>820</v>
      </c>
      <c r="L94" s="11">
        <v>2</v>
      </c>
    </row>
    <row r="95" spans="1:12">
      <c r="A95" s="11" t="s">
        <v>83</v>
      </c>
      <c r="D95" s="11" t="s">
        <v>260</v>
      </c>
      <c r="E95" s="19" t="s">
        <v>347</v>
      </c>
      <c r="F95" s="10">
        <v>42036</v>
      </c>
      <c r="G95" s="10">
        <v>44228</v>
      </c>
      <c r="H95" s="11">
        <v>7</v>
      </c>
      <c r="I95" s="11" t="s">
        <v>274</v>
      </c>
      <c r="J95" s="11" t="s">
        <v>275</v>
      </c>
      <c r="K95" s="11" t="s">
        <v>820</v>
      </c>
      <c r="L95" s="11">
        <v>2</v>
      </c>
    </row>
    <row r="96" spans="1:12">
      <c r="A96" s="11" t="s">
        <v>84</v>
      </c>
      <c r="D96" s="11" t="s">
        <v>260</v>
      </c>
      <c r="E96" s="19" t="s">
        <v>348</v>
      </c>
      <c r="F96" s="10">
        <v>42036</v>
      </c>
      <c r="G96" s="10">
        <v>44228</v>
      </c>
      <c r="H96" s="11">
        <v>7</v>
      </c>
      <c r="I96" s="20" t="s">
        <v>259</v>
      </c>
      <c r="J96" s="11" t="s">
        <v>261</v>
      </c>
      <c r="K96" s="11" t="s">
        <v>820</v>
      </c>
      <c r="L96" s="11">
        <v>2</v>
      </c>
    </row>
    <row r="97" spans="1:12">
      <c r="A97" s="11" t="s">
        <v>85</v>
      </c>
      <c r="D97" s="11" t="s">
        <v>260</v>
      </c>
      <c r="E97" s="19" t="s">
        <v>349</v>
      </c>
      <c r="F97" s="10">
        <v>42036</v>
      </c>
      <c r="G97" s="10">
        <v>44228</v>
      </c>
      <c r="H97" s="11">
        <v>7</v>
      </c>
      <c r="I97" s="20" t="s">
        <v>259</v>
      </c>
      <c r="J97" s="11" t="s">
        <v>261</v>
      </c>
      <c r="K97" s="11" t="s">
        <v>820</v>
      </c>
      <c r="L97" s="11">
        <v>2</v>
      </c>
    </row>
    <row r="98" spans="1:12">
      <c r="A98" s="11" t="s">
        <v>86</v>
      </c>
      <c r="D98" s="11" t="s">
        <v>260</v>
      </c>
      <c r="E98" s="19" t="s">
        <v>350</v>
      </c>
      <c r="F98" s="10">
        <v>42036</v>
      </c>
      <c r="G98" s="10">
        <v>44228</v>
      </c>
      <c r="H98" s="11">
        <v>7</v>
      </c>
      <c r="I98" s="20" t="s">
        <v>259</v>
      </c>
      <c r="J98" s="11" t="s">
        <v>261</v>
      </c>
      <c r="K98" s="11" t="s">
        <v>820</v>
      </c>
      <c r="L98" s="11">
        <v>2</v>
      </c>
    </row>
    <row r="99" spans="1:12">
      <c r="A99" s="11" t="s">
        <v>87</v>
      </c>
      <c r="D99" s="11" t="s">
        <v>260</v>
      </c>
      <c r="E99" s="19" t="s">
        <v>351</v>
      </c>
      <c r="F99" s="10">
        <v>42036</v>
      </c>
      <c r="G99" s="10">
        <v>44228</v>
      </c>
      <c r="H99" s="11">
        <v>7</v>
      </c>
      <c r="I99" s="20" t="s">
        <v>259</v>
      </c>
      <c r="J99" s="11" t="s">
        <v>261</v>
      </c>
      <c r="K99" s="11" t="s">
        <v>820</v>
      </c>
      <c r="L99" s="11">
        <v>2</v>
      </c>
    </row>
    <row r="100" spans="1:12">
      <c r="A100" s="11" t="s">
        <v>88</v>
      </c>
      <c r="D100" s="11" t="s">
        <v>260</v>
      </c>
      <c r="E100" s="19" t="s">
        <v>352</v>
      </c>
      <c r="F100" s="10">
        <v>42036</v>
      </c>
      <c r="G100" s="10">
        <v>44228</v>
      </c>
      <c r="H100" s="11">
        <v>7</v>
      </c>
      <c r="I100" s="20" t="s">
        <v>259</v>
      </c>
      <c r="J100" s="11" t="s">
        <v>261</v>
      </c>
      <c r="K100" s="11" t="s">
        <v>820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353</v>
      </c>
      <c r="F101" s="10">
        <v>42036</v>
      </c>
      <c r="G101" s="10">
        <v>44228</v>
      </c>
      <c r="H101" s="11">
        <v>7</v>
      </c>
      <c r="I101" s="20" t="s">
        <v>259</v>
      </c>
      <c r="J101" s="11" t="s">
        <v>261</v>
      </c>
      <c r="K101" s="11" t="s">
        <v>820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354</v>
      </c>
      <c r="F102" s="10">
        <v>42036</v>
      </c>
      <c r="G102" s="10">
        <v>44228</v>
      </c>
      <c r="H102" s="11">
        <v>7</v>
      </c>
      <c r="I102" s="20" t="s">
        <v>259</v>
      </c>
      <c r="J102" s="11" t="s">
        <v>261</v>
      </c>
      <c r="K102" s="11" t="s">
        <v>820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355</v>
      </c>
      <c r="F103" s="10">
        <v>42036</v>
      </c>
      <c r="G103" s="10">
        <v>44228</v>
      </c>
      <c r="H103" s="11">
        <v>7</v>
      </c>
      <c r="I103" s="20" t="s">
        <v>259</v>
      </c>
      <c r="J103" s="11" t="s">
        <v>261</v>
      </c>
      <c r="K103" s="11" t="s">
        <v>820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356</v>
      </c>
      <c r="F104" s="10">
        <v>42036</v>
      </c>
      <c r="G104" s="10">
        <v>44228</v>
      </c>
      <c r="H104" s="11">
        <v>7</v>
      </c>
      <c r="I104" s="20" t="s">
        <v>259</v>
      </c>
      <c r="J104" s="11" t="s">
        <v>261</v>
      </c>
      <c r="K104" s="11" t="s">
        <v>820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357</v>
      </c>
      <c r="F105" s="10">
        <v>42036</v>
      </c>
      <c r="G105" s="10">
        <v>44228</v>
      </c>
      <c r="H105" s="11">
        <v>7</v>
      </c>
      <c r="I105" s="20" t="s">
        <v>259</v>
      </c>
      <c r="J105" s="11" t="s">
        <v>261</v>
      </c>
      <c r="K105" s="11" t="s">
        <v>820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358</v>
      </c>
      <c r="F106" s="10">
        <v>42036</v>
      </c>
      <c r="G106" s="10">
        <v>44228</v>
      </c>
      <c r="H106" s="11">
        <v>7</v>
      </c>
      <c r="I106" s="20" t="s">
        <v>259</v>
      </c>
      <c r="J106" s="11" t="s">
        <v>261</v>
      </c>
      <c r="K106" s="11" t="s">
        <v>820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359</v>
      </c>
      <c r="F107" s="10">
        <v>42036</v>
      </c>
      <c r="G107" s="10">
        <v>44228</v>
      </c>
      <c r="H107" s="11">
        <v>7</v>
      </c>
      <c r="I107" s="20" t="s">
        <v>259</v>
      </c>
      <c r="J107" s="11" t="s">
        <v>261</v>
      </c>
      <c r="K107" s="11" t="s">
        <v>820</v>
      </c>
      <c r="L107" s="11">
        <v>2</v>
      </c>
    </row>
    <row r="108" spans="1:12">
      <c r="A108" s="11" t="s">
        <v>96</v>
      </c>
      <c r="D108" s="11" t="s">
        <v>260</v>
      </c>
      <c r="E108" s="19" t="s">
        <v>360</v>
      </c>
      <c r="F108" s="10">
        <v>42036</v>
      </c>
      <c r="G108" s="10">
        <v>44228</v>
      </c>
      <c r="H108" s="11">
        <v>7</v>
      </c>
      <c r="I108" s="11" t="s">
        <v>274</v>
      </c>
      <c r="J108" s="11" t="s">
        <v>275</v>
      </c>
      <c r="K108" s="11" t="s">
        <v>820</v>
      </c>
      <c r="L108" s="11">
        <v>2</v>
      </c>
    </row>
    <row r="109" spans="1:12">
      <c r="A109" s="11" t="s">
        <v>97</v>
      </c>
      <c r="D109" s="11" t="s">
        <v>260</v>
      </c>
      <c r="E109" s="19" t="s">
        <v>361</v>
      </c>
      <c r="F109" s="10">
        <v>42036</v>
      </c>
      <c r="G109" s="10">
        <v>44228</v>
      </c>
      <c r="H109" s="11">
        <v>7</v>
      </c>
      <c r="I109" s="11" t="s">
        <v>274</v>
      </c>
      <c r="J109" s="11" t="s">
        <v>275</v>
      </c>
      <c r="K109" s="11" t="s">
        <v>820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362</v>
      </c>
      <c r="F110" s="10">
        <v>42036</v>
      </c>
      <c r="G110" s="10">
        <v>44228</v>
      </c>
      <c r="H110" s="11">
        <v>7</v>
      </c>
      <c r="I110" s="11" t="s">
        <v>274</v>
      </c>
      <c r="J110" s="11" t="s">
        <v>275</v>
      </c>
      <c r="K110" s="11" t="s">
        <v>820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363</v>
      </c>
      <c r="F111" s="10">
        <v>42036</v>
      </c>
      <c r="G111" s="10">
        <v>44228</v>
      </c>
      <c r="H111" s="11">
        <v>7</v>
      </c>
      <c r="I111" s="11" t="s">
        <v>274</v>
      </c>
      <c r="J111" s="11" t="s">
        <v>275</v>
      </c>
      <c r="K111" s="11" t="s">
        <v>820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364</v>
      </c>
      <c r="F112" s="10">
        <v>42036</v>
      </c>
      <c r="G112" s="10">
        <v>44228</v>
      </c>
      <c r="H112" s="11">
        <v>7</v>
      </c>
      <c r="I112" s="11" t="s">
        <v>274</v>
      </c>
      <c r="J112" s="11" t="s">
        <v>275</v>
      </c>
      <c r="K112" s="11" t="s">
        <v>820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365</v>
      </c>
      <c r="F113" s="10">
        <v>42036</v>
      </c>
      <c r="G113" s="10">
        <v>44228</v>
      </c>
      <c r="H113" s="11">
        <v>7</v>
      </c>
      <c r="I113" s="11" t="s">
        <v>274</v>
      </c>
      <c r="J113" s="11" t="s">
        <v>275</v>
      </c>
      <c r="K113" s="11" t="s">
        <v>820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366</v>
      </c>
      <c r="F114" s="10">
        <v>42036</v>
      </c>
      <c r="G114" s="10">
        <v>44228</v>
      </c>
      <c r="H114" s="11">
        <v>7</v>
      </c>
      <c r="I114" s="11" t="s">
        <v>274</v>
      </c>
      <c r="J114" s="11" t="s">
        <v>275</v>
      </c>
      <c r="K114" s="11" t="s">
        <v>820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367</v>
      </c>
      <c r="F115" s="10">
        <v>42036</v>
      </c>
      <c r="G115" s="10">
        <v>44228</v>
      </c>
      <c r="H115" s="11">
        <v>7</v>
      </c>
      <c r="I115" s="11" t="s">
        <v>274</v>
      </c>
      <c r="J115" s="11" t="s">
        <v>275</v>
      </c>
      <c r="K115" s="11" t="s">
        <v>820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368</v>
      </c>
      <c r="F116" s="10">
        <v>42036</v>
      </c>
      <c r="G116" s="10">
        <v>44228</v>
      </c>
      <c r="H116" s="11">
        <v>7</v>
      </c>
      <c r="I116" s="11" t="s">
        <v>274</v>
      </c>
      <c r="J116" s="11" t="s">
        <v>275</v>
      </c>
      <c r="K116" s="11" t="s">
        <v>820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369</v>
      </c>
      <c r="F117" s="10">
        <v>42036</v>
      </c>
      <c r="G117" s="10">
        <v>44228</v>
      </c>
      <c r="H117" s="11">
        <v>7</v>
      </c>
      <c r="I117" s="20" t="s">
        <v>259</v>
      </c>
      <c r="J117" s="11" t="s">
        <v>261</v>
      </c>
      <c r="K117" s="11" t="s">
        <v>820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370</v>
      </c>
      <c r="F118" s="10">
        <v>42036</v>
      </c>
      <c r="G118" s="10">
        <v>44228</v>
      </c>
      <c r="H118" s="11">
        <v>7</v>
      </c>
      <c r="I118" s="20" t="s">
        <v>259</v>
      </c>
      <c r="J118" s="11" t="s">
        <v>261</v>
      </c>
      <c r="K118" s="11" t="s">
        <v>820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371</v>
      </c>
      <c r="F119" s="10">
        <v>42036</v>
      </c>
      <c r="G119" s="10">
        <v>44228</v>
      </c>
      <c r="H119" s="11">
        <v>7</v>
      </c>
      <c r="I119" s="20" t="s">
        <v>259</v>
      </c>
      <c r="J119" s="11" t="s">
        <v>261</v>
      </c>
      <c r="K119" s="11" t="s">
        <v>820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372</v>
      </c>
      <c r="F120" s="10">
        <v>42036</v>
      </c>
      <c r="G120" s="10">
        <v>44228</v>
      </c>
      <c r="H120" s="11">
        <v>7</v>
      </c>
      <c r="I120" s="20" t="s">
        <v>259</v>
      </c>
      <c r="J120" s="11" t="s">
        <v>261</v>
      </c>
      <c r="K120" s="11" t="s">
        <v>820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373</v>
      </c>
      <c r="F121" s="10">
        <v>42036</v>
      </c>
      <c r="G121" s="10">
        <v>44228</v>
      </c>
      <c r="H121" s="11">
        <v>7</v>
      </c>
      <c r="I121" s="20" t="s">
        <v>259</v>
      </c>
      <c r="J121" s="11" t="s">
        <v>261</v>
      </c>
      <c r="K121" s="11" t="s">
        <v>820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374</v>
      </c>
      <c r="F122" s="10">
        <v>42036</v>
      </c>
      <c r="G122" s="10">
        <v>44228</v>
      </c>
      <c r="H122" s="11">
        <v>7</v>
      </c>
      <c r="I122" s="20" t="s">
        <v>259</v>
      </c>
      <c r="J122" s="11" t="s">
        <v>261</v>
      </c>
      <c r="K122" s="11" t="s">
        <v>820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375</v>
      </c>
      <c r="F123" s="10">
        <v>42036</v>
      </c>
      <c r="G123" s="10">
        <v>44228</v>
      </c>
      <c r="H123" s="11">
        <v>7</v>
      </c>
      <c r="I123" s="20" t="s">
        <v>259</v>
      </c>
      <c r="J123" s="11" t="s">
        <v>261</v>
      </c>
      <c r="K123" s="11" t="s">
        <v>820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376</v>
      </c>
      <c r="F124" s="10">
        <v>42036</v>
      </c>
      <c r="G124" s="10">
        <v>44228</v>
      </c>
      <c r="H124" s="11">
        <v>7</v>
      </c>
      <c r="I124" s="20" t="s">
        <v>259</v>
      </c>
      <c r="J124" s="11" t="s">
        <v>261</v>
      </c>
      <c r="K124" s="11" t="s">
        <v>820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377</v>
      </c>
      <c r="F125" s="10">
        <v>42036</v>
      </c>
      <c r="G125" s="10">
        <v>44228</v>
      </c>
      <c r="H125" s="11">
        <v>7</v>
      </c>
      <c r="I125" s="20" t="s">
        <v>259</v>
      </c>
      <c r="J125" s="11" t="s">
        <v>261</v>
      </c>
      <c r="K125" s="11" t="s">
        <v>820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378</v>
      </c>
      <c r="F126" s="10">
        <v>42036</v>
      </c>
      <c r="G126" s="10">
        <v>44228</v>
      </c>
      <c r="H126" s="11">
        <v>7</v>
      </c>
      <c r="I126" s="20" t="s">
        <v>259</v>
      </c>
      <c r="J126" s="11" t="s">
        <v>261</v>
      </c>
      <c r="K126" s="11" t="s">
        <v>820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379</v>
      </c>
      <c r="F127" s="10">
        <v>42036</v>
      </c>
      <c r="G127" s="10">
        <v>44228</v>
      </c>
      <c r="H127" s="11">
        <v>7</v>
      </c>
      <c r="I127" s="20" t="s">
        <v>259</v>
      </c>
      <c r="J127" s="11" t="s">
        <v>261</v>
      </c>
      <c r="K127" s="11" t="s">
        <v>820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380</v>
      </c>
      <c r="F128" s="10">
        <v>42036</v>
      </c>
      <c r="G128" s="10">
        <v>44228</v>
      </c>
      <c r="H128" s="11">
        <v>7</v>
      </c>
      <c r="I128" s="20" t="s">
        <v>259</v>
      </c>
      <c r="J128" s="11" t="s">
        <v>261</v>
      </c>
      <c r="K128" s="11" t="s">
        <v>820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381</v>
      </c>
      <c r="F129" s="10">
        <v>42036</v>
      </c>
      <c r="G129" s="10">
        <v>44228</v>
      </c>
      <c r="H129" s="11">
        <v>7</v>
      </c>
      <c r="I129" s="11" t="s">
        <v>274</v>
      </c>
      <c r="J129" s="11" t="s">
        <v>275</v>
      </c>
      <c r="K129" s="11" t="s">
        <v>820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382</v>
      </c>
      <c r="F130" s="10">
        <v>42036</v>
      </c>
      <c r="G130" s="10">
        <v>44228</v>
      </c>
      <c r="H130" s="11">
        <v>7</v>
      </c>
      <c r="I130" s="11" t="s">
        <v>274</v>
      </c>
      <c r="J130" s="11" t="s">
        <v>275</v>
      </c>
      <c r="K130" s="11" t="s">
        <v>820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383</v>
      </c>
      <c r="F131" s="10">
        <v>42036</v>
      </c>
      <c r="G131" s="10">
        <v>44228</v>
      </c>
      <c r="H131" s="11">
        <v>7</v>
      </c>
      <c r="I131" s="11" t="s">
        <v>274</v>
      </c>
      <c r="J131" s="11" t="s">
        <v>275</v>
      </c>
      <c r="K131" s="11" t="s">
        <v>820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384</v>
      </c>
      <c r="F132" s="10">
        <v>42036</v>
      </c>
      <c r="G132" s="10">
        <v>44228</v>
      </c>
      <c r="H132" s="11">
        <v>7</v>
      </c>
      <c r="I132" s="11" t="s">
        <v>274</v>
      </c>
      <c r="J132" s="11" t="s">
        <v>275</v>
      </c>
      <c r="K132" s="11" t="s">
        <v>820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385</v>
      </c>
      <c r="F133" s="10">
        <v>42036</v>
      </c>
      <c r="G133" s="10">
        <v>44228</v>
      </c>
      <c r="H133" s="11">
        <v>7</v>
      </c>
      <c r="I133" s="11" t="s">
        <v>274</v>
      </c>
      <c r="J133" s="11" t="s">
        <v>275</v>
      </c>
      <c r="K133" s="11" t="s">
        <v>820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386</v>
      </c>
      <c r="F134" s="10">
        <v>42036</v>
      </c>
      <c r="G134" s="10">
        <v>44228</v>
      </c>
      <c r="H134" s="11">
        <v>7</v>
      </c>
      <c r="I134" s="11" t="s">
        <v>274</v>
      </c>
      <c r="J134" s="11" t="s">
        <v>275</v>
      </c>
      <c r="K134" s="11" t="s">
        <v>820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387</v>
      </c>
      <c r="F135" s="10">
        <v>42036</v>
      </c>
      <c r="G135" s="10">
        <v>44228</v>
      </c>
      <c r="H135" s="11">
        <v>7</v>
      </c>
      <c r="I135" s="11" t="s">
        <v>274</v>
      </c>
      <c r="J135" s="11" t="s">
        <v>275</v>
      </c>
      <c r="K135" s="11" t="s">
        <v>820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388</v>
      </c>
      <c r="F136" s="10">
        <v>42036</v>
      </c>
      <c r="G136" s="10">
        <v>44228</v>
      </c>
      <c r="H136" s="11">
        <v>7</v>
      </c>
      <c r="I136" s="11" t="s">
        <v>274</v>
      </c>
      <c r="J136" s="11" t="s">
        <v>275</v>
      </c>
      <c r="K136" s="11" t="s">
        <v>820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389</v>
      </c>
      <c r="F137" s="10">
        <v>42036</v>
      </c>
      <c r="G137" s="10">
        <v>44228</v>
      </c>
      <c r="H137" s="11">
        <v>7</v>
      </c>
      <c r="I137" s="11" t="s">
        <v>274</v>
      </c>
      <c r="J137" s="11" t="s">
        <v>275</v>
      </c>
      <c r="K137" s="11" t="s">
        <v>820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390</v>
      </c>
      <c r="F138" s="10">
        <v>42036</v>
      </c>
      <c r="G138" s="10">
        <v>44228</v>
      </c>
      <c r="H138" s="11">
        <v>7</v>
      </c>
      <c r="I138" s="20" t="s">
        <v>259</v>
      </c>
      <c r="J138" s="11" t="s">
        <v>261</v>
      </c>
      <c r="K138" s="11" t="s">
        <v>820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391</v>
      </c>
      <c r="F139" s="10">
        <v>42036</v>
      </c>
      <c r="G139" s="10">
        <v>44228</v>
      </c>
      <c r="H139" s="11">
        <v>7</v>
      </c>
      <c r="I139" s="20" t="s">
        <v>259</v>
      </c>
      <c r="J139" s="11" t="s">
        <v>261</v>
      </c>
      <c r="K139" s="11" t="s">
        <v>820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392</v>
      </c>
      <c r="F140" s="10">
        <v>42036</v>
      </c>
      <c r="G140" s="10">
        <v>44228</v>
      </c>
      <c r="H140" s="11">
        <v>7</v>
      </c>
      <c r="I140" s="20" t="s">
        <v>259</v>
      </c>
      <c r="J140" s="11" t="s">
        <v>261</v>
      </c>
      <c r="K140" s="11" t="s">
        <v>820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393</v>
      </c>
      <c r="F141" s="10">
        <v>42036</v>
      </c>
      <c r="G141" s="10">
        <v>44228</v>
      </c>
      <c r="H141" s="11">
        <v>7</v>
      </c>
      <c r="I141" s="20" t="s">
        <v>259</v>
      </c>
      <c r="J141" s="11" t="s">
        <v>261</v>
      </c>
      <c r="K141" s="11" t="s">
        <v>820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394</v>
      </c>
      <c r="F142" s="10">
        <v>42036</v>
      </c>
      <c r="G142" s="10">
        <v>44228</v>
      </c>
      <c r="H142" s="11">
        <v>7</v>
      </c>
      <c r="I142" s="20" t="s">
        <v>259</v>
      </c>
      <c r="J142" s="11" t="s">
        <v>261</v>
      </c>
      <c r="K142" s="11" t="s">
        <v>820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395</v>
      </c>
      <c r="F143" s="10">
        <v>42036</v>
      </c>
      <c r="G143" s="10">
        <v>44228</v>
      </c>
      <c r="H143" s="11">
        <v>7</v>
      </c>
      <c r="I143" s="20" t="s">
        <v>259</v>
      </c>
      <c r="J143" s="11" t="s">
        <v>261</v>
      </c>
      <c r="K143" s="11" t="s">
        <v>820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396</v>
      </c>
      <c r="F144" s="10">
        <v>42036</v>
      </c>
      <c r="G144" s="10">
        <v>44228</v>
      </c>
      <c r="H144" s="11">
        <v>7</v>
      </c>
      <c r="I144" s="20" t="s">
        <v>259</v>
      </c>
      <c r="J144" s="11" t="s">
        <v>261</v>
      </c>
      <c r="K144" s="11" t="s">
        <v>820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397</v>
      </c>
      <c r="F145" s="10">
        <v>42036</v>
      </c>
      <c r="G145" s="10">
        <v>44228</v>
      </c>
      <c r="H145" s="11">
        <v>7</v>
      </c>
      <c r="I145" s="20" t="s">
        <v>259</v>
      </c>
      <c r="J145" s="11" t="s">
        <v>261</v>
      </c>
      <c r="K145" s="11" t="s">
        <v>820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398</v>
      </c>
      <c r="F146" s="10">
        <v>42036</v>
      </c>
      <c r="G146" s="10">
        <v>44228</v>
      </c>
      <c r="H146" s="11">
        <v>7</v>
      </c>
      <c r="I146" s="20" t="s">
        <v>259</v>
      </c>
      <c r="J146" s="11" t="s">
        <v>261</v>
      </c>
      <c r="K146" s="11" t="s">
        <v>820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399</v>
      </c>
      <c r="F147" s="10">
        <v>42036</v>
      </c>
      <c r="G147" s="10">
        <v>44228</v>
      </c>
      <c r="H147" s="11">
        <v>7</v>
      </c>
      <c r="I147" s="20" t="s">
        <v>259</v>
      </c>
      <c r="J147" s="11" t="s">
        <v>261</v>
      </c>
      <c r="K147" s="11" t="s">
        <v>820</v>
      </c>
      <c r="L147" s="11">
        <v>2</v>
      </c>
    </row>
    <row r="148" spans="1:12">
      <c r="A148" s="11" t="s">
        <v>136</v>
      </c>
      <c r="D148" s="11" t="s">
        <v>260</v>
      </c>
      <c r="E148" s="19" t="s">
        <v>400</v>
      </c>
      <c r="F148" s="10">
        <v>42036</v>
      </c>
      <c r="G148" s="10">
        <v>44228</v>
      </c>
      <c r="H148" s="11">
        <v>7</v>
      </c>
      <c r="I148" s="20" t="s">
        <v>259</v>
      </c>
      <c r="J148" s="11" t="s">
        <v>261</v>
      </c>
      <c r="K148" s="11" t="s">
        <v>820</v>
      </c>
      <c r="L148" s="11">
        <v>2</v>
      </c>
    </row>
    <row r="149" spans="1:12">
      <c r="A149" s="11" t="s">
        <v>137</v>
      </c>
      <c r="D149" s="11" t="s">
        <v>260</v>
      </c>
      <c r="E149" s="19" t="s">
        <v>401</v>
      </c>
      <c r="F149" s="10">
        <v>42036</v>
      </c>
      <c r="G149" s="10">
        <v>44228</v>
      </c>
      <c r="H149" s="11">
        <v>7</v>
      </c>
      <c r="I149" s="20" t="s">
        <v>259</v>
      </c>
      <c r="J149" s="11" t="s">
        <v>261</v>
      </c>
      <c r="K149" s="11" t="s">
        <v>820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402</v>
      </c>
      <c r="F150" s="10">
        <v>42036</v>
      </c>
      <c r="G150" s="10">
        <v>44228</v>
      </c>
      <c r="H150" s="11">
        <v>7</v>
      </c>
      <c r="I150" s="11" t="s">
        <v>274</v>
      </c>
      <c r="J150" s="11" t="s">
        <v>275</v>
      </c>
      <c r="K150" s="11" t="s">
        <v>820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403</v>
      </c>
      <c r="F151" s="10">
        <v>42036</v>
      </c>
      <c r="G151" s="10">
        <v>44228</v>
      </c>
      <c r="H151" s="11">
        <v>7</v>
      </c>
      <c r="I151" s="11" t="s">
        <v>274</v>
      </c>
      <c r="J151" s="11" t="s">
        <v>275</v>
      </c>
      <c r="K151" s="11" t="s">
        <v>820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404</v>
      </c>
      <c r="F152" s="10">
        <v>42036</v>
      </c>
      <c r="G152" s="10">
        <v>44228</v>
      </c>
      <c r="H152" s="11">
        <v>7</v>
      </c>
      <c r="I152" s="11" t="s">
        <v>274</v>
      </c>
      <c r="J152" s="11" t="s">
        <v>275</v>
      </c>
      <c r="K152" s="11" t="s">
        <v>820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405</v>
      </c>
      <c r="F153" s="10">
        <v>42036</v>
      </c>
      <c r="G153" s="10">
        <v>44228</v>
      </c>
      <c r="H153" s="11">
        <v>7</v>
      </c>
      <c r="I153" s="11" t="s">
        <v>274</v>
      </c>
      <c r="J153" s="11" t="s">
        <v>275</v>
      </c>
      <c r="K153" s="11" t="s">
        <v>820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406</v>
      </c>
      <c r="F154" s="10">
        <v>42036</v>
      </c>
      <c r="G154" s="10">
        <v>44228</v>
      </c>
      <c r="H154" s="11">
        <v>7</v>
      </c>
      <c r="I154" s="11" t="s">
        <v>274</v>
      </c>
      <c r="J154" s="11" t="s">
        <v>275</v>
      </c>
      <c r="K154" s="11" t="s">
        <v>820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407</v>
      </c>
      <c r="F155" s="10">
        <v>42036</v>
      </c>
      <c r="G155" s="10">
        <v>44228</v>
      </c>
      <c r="H155" s="11">
        <v>7</v>
      </c>
      <c r="I155" s="11" t="s">
        <v>274</v>
      </c>
      <c r="J155" s="11" t="s">
        <v>275</v>
      </c>
      <c r="K155" s="11" t="s">
        <v>820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408</v>
      </c>
      <c r="F156" s="10">
        <v>42036</v>
      </c>
      <c r="G156" s="10">
        <v>44228</v>
      </c>
      <c r="H156" s="11">
        <v>7</v>
      </c>
      <c r="I156" s="11" t="s">
        <v>274</v>
      </c>
      <c r="J156" s="11" t="s">
        <v>275</v>
      </c>
      <c r="K156" s="11" t="s">
        <v>820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409</v>
      </c>
      <c r="F157" s="10">
        <v>42036</v>
      </c>
      <c r="G157" s="10">
        <v>44228</v>
      </c>
      <c r="H157" s="11">
        <v>7</v>
      </c>
      <c r="I157" s="11" t="s">
        <v>274</v>
      </c>
      <c r="J157" s="11" t="s">
        <v>275</v>
      </c>
      <c r="K157" s="11" t="s">
        <v>820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410</v>
      </c>
      <c r="F158" s="10">
        <v>42036</v>
      </c>
      <c r="G158" s="10">
        <v>44228</v>
      </c>
      <c r="H158" s="11">
        <v>7</v>
      </c>
      <c r="I158" s="11" t="s">
        <v>274</v>
      </c>
      <c r="J158" s="11" t="s">
        <v>275</v>
      </c>
      <c r="K158" s="11" t="s">
        <v>820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411</v>
      </c>
      <c r="F159" s="10">
        <v>42036</v>
      </c>
      <c r="G159" s="10">
        <v>44228</v>
      </c>
      <c r="H159" s="11">
        <v>7</v>
      </c>
      <c r="I159" s="20" t="s">
        <v>259</v>
      </c>
      <c r="J159" s="11" t="s">
        <v>261</v>
      </c>
      <c r="K159" s="11" t="s">
        <v>820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412</v>
      </c>
      <c r="F160" s="10">
        <v>42036</v>
      </c>
      <c r="G160" s="10">
        <v>44228</v>
      </c>
      <c r="H160" s="11">
        <v>7</v>
      </c>
      <c r="I160" s="20" t="s">
        <v>259</v>
      </c>
      <c r="J160" s="11" t="s">
        <v>261</v>
      </c>
      <c r="K160" s="11" t="s">
        <v>820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413</v>
      </c>
      <c r="F161" s="10">
        <v>42036</v>
      </c>
      <c r="G161" s="10">
        <v>44228</v>
      </c>
      <c r="H161" s="11">
        <v>7</v>
      </c>
      <c r="I161" s="20" t="s">
        <v>259</v>
      </c>
      <c r="J161" s="11" t="s">
        <v>261</v>
      </c>
      <c r="K161" s="11" t="s">
        <v>820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414</v>
      </c>
      <c r="F162" s="10">
        <v>42036</v>
      </c>
      <c r="G162" s="10">
        <v>44228</v>
      </c>
      <c r="H162" s="11">
        <v>7</v>
      </c>
      <c r="I162" s="20" t="s">
        <v>259</v>
      </c>
      <c r="J162" s="11" t="s">
        <v>261</v>
      </c>
      <c r="K162" s="11" t="s">
        <v>820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415</v>
      </c>
      <c r="F163" s="10">
        <v>42036</v>
      </c>
      <c r="G163" s="10">
        <v>44228</v>
      </c>
      <c r="H163" s="11">
        <v>7</v>
      </c>
      <c r="I163" s="20" t="s">
        <v>259</v>
      </c>
      <c r="J163" s="11" t="s">
        <v>261</v>
      </c>
      <c r="K163" s="11" t="s">
        <v>820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416</v>
      </c>
      <c r="F164" s="10">
        <v>42036</v>
      </c>
      <c r="G164" s="10">
        <v>44228</v>
      </c>
      <c r="H164" s="11">
        <v>7</v>
      </c>
      <c r="I164" s="20" t="s">
        <v>259</v>
      </c>
      <c r="J164" s="11" t="s">
        <v>261</v>
      </c>
      <c r="K164" s="11" t="s">
        <v>820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417</v>
      </c>
      <c r="F165" s="10">
        <v>42036</v>
      </c>
      <c r="G165" s="10">
        <v>44228</v>
      </c>
      <c r="H165" s="11">
        <v>7</v>
      </c>
      <c r="I165" s="20" t="s">
        <v>259</v>
      </c>
      <c r="J165" s="11" t="s">
        <v>261</v>
      </c>
      <c r="K165" s="11" t="s">
        <v>820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418</v>
      </c>
      <c r="F166" s="10">
        <v>42036</v>
      </c>
      <c r="G166" s="10">
        <v>44228</v>
      </c>
      <c r="H166" s="11">
        <v>7</v>
      </c>
      <c r="I166" s="20" t="s">
        <v>259</v>
      </c>
      <c r="J166" s="11" t="s">
        <v>261</v>
      </c>
      <c r="K166" s="11" t="s">
        <v>820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419</v>
      </c>
      <c r="F167" s="10">
        <v>42036</v>
      </c>
      <c r="G167" s="10">
        <v>44228</v>
      </c>
      <c r="H167" s="11">
        <v>7</v>
      </c>
      <c r="I167" s="20" t="s">
        <v>259</v>
      </c>
      <c r="J167" s="11" t="s">
        <v>261</v>
      </c>
      <c r="K167" s="11" t="s">
        <v>820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420</v>
      </c>
      <c r="F168" s="10">
        <v>42036</v>
      </c>
      <c r="G168" s="10">
        <v>44228</v>
      </c>
      <c r="H168" s="11">
        <v>7</v>
      </c>
      <c r="I168" s="20" t="s">
        <v>259</v>
      </c>
      <c r="J168" s="11" t="s">
        <v>261</v>
      </c>
      <c r="K168" s="11" t="s">
        <v>820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421</v>
      </c>
      <c r="F169" s="10">
        <v>42036</v>
      </c>
      <c r="G169" s="10">
        <v>44228</v>
      </c>
      <c r="H169" s="11">
        <v>7</v>
      </c>
      <c r="I169" s="20" t="s">
        <v>259</v>
      </c>
      <c r="J169" s="11" t="s">
        <v>261</v>
      </c>
      <c r="K169" s="11" t="s">
        <v>820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422</v>
      </c>
      <c r="F170" s="10">
        <v>42036</v>
      </c>
      <c r="G170" s="10">
        <v>44228</v>
      </c>
      <c r="H170" s="11">
        <v>7</v>
      </c>
      <c r="I170" s="20" t="s">
        <v>259</v>
      </c>
      <c r="J170" s="11" t="s">
        <v>261</v>
      </c>
      <c r="K170" s="11" t="s">
        <v>820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423</v>
      </c>
      <c r="F171" s="10">
        <v>42036</v>
      </c>
      <c r="G171" s="10">
        <v>44228</v>
      </c>
      <c r="H171" s="11">
        <v>7</v>
      </c>
      <c r="I171" s="11" t="s">
        <v>274</v>
      </c>
      <c r="J171" s="11" t="s">
        <v>275</v>
      </c>
      <c r="K171" s="11" t="s">
        <v>820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424</v>
      </c>
      <c r="F172" s="10">
        <v>42036</v>
      </c>
      <c r="G172" s="10">
        <v>44228</v>
      </c>
      <c r="H172" s="11">
        <v>7</v>
      </c>
      <c r="I172" s="11" t="s">
        <v>274</v>
      </c>
      <c r="J172" s="11" t="s">
        <v>275</v>
      </c>
      <c r="K172" s="11" t="s">
        <v>820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425</v>
      </c>
      <c r="F173" s="10">
        <v>42036</v>
      </c>
      <c r="G173" s="10">
        <v>44228</v>
      </c>
      <c r="H173" s="11">
        <v>7</v>
      </c>
      <c r="I173" s="11" t="s">
        <v>274</v>
      </c>
      <c r="J173" s="11" t="s">
        <v>275</v>
      </c>
      <c r="K173" s="11" t="s">
        <v>820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426</v>
      </c>
      <c r="F174" s="10">
        <v>42036</v>
      </c>
      <c r="G174" s="10">
        <v>44228</v>
      </c>
      <c r="H174" s="11">
        <v>7</v>
      </c>
      <c r="I174" s="11" t="s">
        <v>274</v>
      </c>
      <c r="J174" s="11" t="s">
        <v>275</v>
      </c>
      <c r="K174" s="11" t="s">
        <v>820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427</v>
      </c>
      <c r="F175" s="10">
        <v>42036</v>
      </c>
      <c r="G175" s="10">
        <v>44228</v>
      </c>
      <c r="H175" s="11">
        <v>7</v>
      </c>
      <c r="I175" s="11" t="s">
        <v>274</v>
      </c>
      <c r="J175" s="11" t="s">
        <v>275</v>
      </c>
      <c r="K175" s="11" t="s">
        <v>820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428</v>
      </c>
      <c r="F176" s="10">
        <v>42036</v>
      </c>
      <c r="G176" s="10">
        <v>44228</v>
      </c>
      <c r="H176" s="11">
        <v>7</v>
      </c>
      <c r="I176" s="11" t="s">
        <v>274</v>
      </c>
      <c r="J176" s="11" t="s">
        <v>275</v>
      </c>
      <c r="K176" s="11" t="s">
        <v>820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429</v>
      </c>
      <c r="F177" s="10">
        <v>42036</v>
      </c>
      <c r="G177" s="10">
        <v>44228</v>
      </c>
      <c r="H177" s="11">
        <v>7</v>
      </c>
      <c r="I177" s="11" t="s">
        <v>274</v>
      </c>
      <c r="J177" s="11" t="s">
        <v>275</v>
      </c>
      <c r="K177" s="11" t="s">
        <v>820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430</v>
      </c>
      <c r="F178" s="10">
        <v>42036</v>
      </c>
      <c r="G178" s="10">
        <v>44228</v>
      </c>
      <c r="H178" s="11">
        <v>7</v>
      </c>
      <c r="I178" s="11" t="s">
        <v>274</v>
      </c>
      <c r="J178" s="11" t="s">
        <v>275</v>
      </c>
      <c r="K178" s="11" t="s">
        <v>820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431</v>
      </c>
      <c r="F179" s="10">
        <v>42036</v>
      </c>
      <c r="G179" s="10">
        <v>44228</v>
      </c>
      <c r="H179" s="11">
        <v>7</v>
      </c>
      <c r="I179" s="11" t="s">
        <v>274</v>
      </c>
      <c r="J179" s="11" t="s">
        <v>275</v>
      </c>
      <c r="K179" s="11" t="s">
        <v>820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432</v>
      </c>
      <c r="F180" s="10">
        <v>42036</v>
      </c>
      <c r="G180" s="10">
        <v>44228</v>
      </c>
      <c r="H180" s="11">
        <v>7</v>
      </c>
      <c r="I180" s="20" t="s">
        <v>259</v>
      </c>
      <c r="J180" s="11" t="s">
        <v>261</v>
      </c>
      <c r="K180" s="11" t="s">
        <v>820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433</v>
      </c>
      <c r="F181" s="10">
        <v>42036</v>
      </c>
      <c r="G181" s="10">
        <v>44228</v>
      </c>
      <c r="H181" s="11">
        <v>7</v>
      </c>
      <c r="I181" s="20" t="s">
        <v>259</v>
      </c>
      <c r="J181" s="11" t="s">
        <v>261</v>
      </c>
      <c r="K181" s="11" t="s">
        <v>820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434</v>
      </c>
      <c r="F182" s="10">
        <v>42036</v>
      </c>
      <c r="G182" s="10">
        <v>44228</v>
      </c>
      <c r="H182" s="11">
        <v>7</v>
      </c>
      <c r="I182" s="20" t="s">
        <v>259</v>
      </c>
      <c r="J182" s="11" t="s">
        <v>261</v>
      </c>
      <c r="K182" s="11" t="s">
        <v>820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435</v>
      </c>
      <c r="F183" s="10">
        <v>42036</v>
      </c>
      <c r="G183" s="10">
        <v>44228</v>
      </c>
      <c r="H183" s="11">
        <v>7</v>
      </c>
      <c r="I183" s="20" t="s">
        <v>259</v>
      </c>
      <c r="J183" s="11" t="s">
        <v>261</v>
      </c>
      <c r="K183" s="11" t="s">
        <v>820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436</v>
      </c>
      <c r="F184" s="10">
        <v>42036</v>
      </c>
      <c r="G184" s="10">
        <v>44228</v>
      </c>
      <c r="H184" s="11">
        <v>7</v>
      </c>
      <c r="I184" s="20" t="s">
        <v>259</v>
      </c>
      <c r="J184" s="11" t="s">
        <v>261</v>
      </c>
      <c r="K184" s="11" t="s">
        <v>820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437</v>
      </c>
      <c r="F185" s="10">
        <v>42036</v>
      </c>
      <c r="G185" s="10">
        <v>44228</v>
      </c>
      <c r="H185" s="11">
        <v>7</v>
      </c>
      <c r="I185" s="20" t="s">
        <v>259</v>
      </c>
      <c r="J185" s="11" t="s">
        <v>261</v>
      </c>
      <c r="K185" s="11" t="s">
        <v>820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438</v>
      </c>
      <c r="F186" s="10">
        <v>42036</v>
      </c>
      <c r="G186" s="10">
        <v>44228</v>
      </c>
      <c r="H186" s="11">
        <v>7</v>
      </c>
      <c r="I186" s="20" t="s">
        <v>259</v>
      </c>
      <c r="J186" s="11" t="s">
        <v>261</v>
      </c>
      <c r="K186" s="11" t="s">
        <v>820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439</v>
      </c>
      <c r="F187" s="10">
        <v>42036</v>
      </c>
      <c r="G187" s="10">
        <v>44228</v>
      </c>
      <c r="H187" s="11">
        <v>7</v>
      </c>
      <c r="I187" s="20" t="s">
        <v>259</v>
      </c>
      <c r="J187" s="11" t="s">
        <v>261</v>
      </c>
      <c r="K187" s="11" t="s">
        <v>820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440</v>
      </c>
      <c r="F188" s="10">
        <v>42036</v>
      </c>
      <c r="G188" s="10">
        <v>44228</v>
      </c>
      <c r="H188" s="11">
        <v>7</v>
      </c>
      <c r="I188" s="20" t="s">
        <v>259</v>
      </c>
      <c r="J188" s="11" t="s">
        <v>261</v>
      </c>
      <c r="K188" s="11" t="s">
        <v>820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441</v>
      </c>
      <c r="F189" s="10">
        <v>42036</v>
      </c>
      <c r="G189" s="10">
        <v>44228</v>
      </c>
      <c r="H189" s="11">
        <v>7</v>
      </c>
      <c r="I189" s="20" t="s">
        <v>259</v>
      </c>
      <c r="J189" s="11" t="s">
        <v>261</v>
      </c>
      <c r="K189" s="11" t="s">
        <v>820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442</v>
      </c>
      <c r="F190" s="10">
        <v>42036</v>
      </c>
      <c r="G190" s="10">
        <v>44228</v>
      </c>
      <c r="H190" s="11">
        <v>7</v>
      </c>
      <c r="I190" s="20" t="s">
        <v>259</v>
      </c>
      <c r="J190" s="11" t="s">
        <v>261</v>
      </c>
      <c r="K190" s="11" t="s">
        <v>820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443</v>
      </c>
      <c r="F191" s="10">
        <v>42036</v>
      </c>
      <c r="G191" s="10">
        <v>44228</v>
      </c>
      <c r="H191" s="11">
        <v>7</v>
      </c>
      <c r="I191" s="20" t="s">
        <v>259</v>
      </c>
      <c r="J191" s="11" t="s">
        <v>261</v>
      </c>
      <c r="K191" s="11" t="s">
        <v>820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444</v>
      </c>
      <c r="F192" s="10">
        <v>42036</v>
      </c>
      <c r="G192" s="10">
        <v>44228</v>
      </c>
      <c r="H192" s="11">
        <v>7</v>
      </c>
      <c r="I192" s="11" t="s">
        <v>274</v>
      </c>
      <c r="J192" s="11" t="s">
        <v>275</v>
      </c>
      <c r="K192" s="11" t="s">
        <v>820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445</v>
      </c>
      <c r="F193" s="10">
        <v>42036</v>
      </c>
      <c r="G193" s="10">
        <v>44228</v>
      </c>
      <c r="H193" s="11">
        <v>7</v>
      </c>
      <c r="I193" s="11" t="s">
        <v>274</v>
      </c>
      <c r="J193" s="11" t="s">
        <v>275</v>
      </c>
      <c r="K193" s="11" t="s">
        <v>820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446</v>
      </c>
      <c r="F194" s="10">
        <v>42036</v>
      </c>
      <c r="G194" s="10">
        <v>44228</v>
      </c>
      <c r="H194" s="11">
        <v>7</v>
      </c>
      <c r="I194" s="11" t="s">
        <v>274</v>
      </c>
      <c r="J194" s="11" t="s">
        <v>275</v>
      </c>
      <c r="K194" s="11" t="s">
        <v>820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447</v>
      </c>
      <c r="F195" s="10">
        <v>42036</v>
      </c>
      <c r="G195" s="10">
        <v>44228</v>
      </c>
      <c r="H195" s="11">
        <v>7</v>
      </c>
      <c r="I195" s="11" t="s">
        <v>274</v>
      </c>
      <c r="J195" s="11" t="s">
        <v>275</v>
      </c>
      <c r="K195" s="11" t="s">
        <v>820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448</v>
      </c>
      <c r="F196" s="10">
        <v>42036</v>
      </c>
      <c r="G196" s="10">
        <v>44228</v>
      </c>
      <c r="H196" s="11">
        <v>7</v>
      </c>
      <c r="I196" s="11" t="s">
        <v>274</v>
      </c>
      <c r="J196" s="11" t="s">
        <v>275</v>
      </c>
      <c r="K196" s="11" t="s">
        <v>820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449</v>
      </c>
      <c r="F197" s="10">
        <v>42036</v>
      </c>
      <c r="G197" s="10">
        <v>44228</v>
      </c>
      <c r="H197" s="11">
        <v>7</v>
      </c>
      <c r="I197" s="11" t="s">
        <v>274</v>
      </c>
      <c r="J197" s="11" t="s">
        <v>275</v>
      </c>
      <c r="K197" s="11" t="s">
        <v>820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450</v>
      </c>
      <c r="F198" s="10">
        <v>42036</v>
      </c>
      <c r="G198" s="10">
        <v>44228</v>
      </c>
      <c r="H198" s="11">
        <v>7</v>
      </c>
      <c r="I198" s="11" t="s">
        <v>274</v>
      </c>
      <c r="J198" s="11" t="s">
        <v>275</v>
      </c>
      <c r="K198" s="11" t="s">
        <v>820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451</v>
      </c>
      <c r="F199" s="10">
        <v>42036</v>
      </c>
      <c r="G199" s="10">
        <v>44228</v>
      </c>
      <c r="H199" s="11">
        <v>7</v>
      </c>
      <c r="I199" s="11" t="s">
        <v>274</v>
      </c>
      <c r="J199" s="11" t="s">
        <v>275</v>
      </c>
      <c r="K199" s="11" t="s">
        <v>820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452</v>
      </c>
      <c r="F200" s="10">
        <v>42036</v>
      </c>
      <c r="G200" s="10">
        <v>44228</v>
      </c>
      <c r="H200" s="11">
        <v>7</v>
      </c>
      <c r="I200" s="11" t="s">
        <v>274</v>
      </c>
      <c r="J200" s="11" t="s">
        <v>275</v>
      </c>
      <c r="K200" s="11" t="s">
        <v>820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453</v>
      </c>
      <c r="F201" s="10">
        <v>42036</v>
      </c>
      <c r="G201" s="10">
        <v>44228</v>
      </c>
      <c r="H201" s="11">
        <v>7</v>
      </c>
      <c r="I201" s="20" t="s">
        <v>259</v>
      </c>
      <c r="J201" s="11" t="s">
        <v>261</v>
      </c>
      <c r="K201" s="11" t="s">
        <v>820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454</v>
      </c>
      <c r="F202" s="10">
        <v>42036</v>
      </c>
      <c r="G202" s="10">
        <v>44228</v>
      </c>
      <c r="H202" s="11">
        <v>7</v>
      </c>
      <c r="I202" s="20" t="s">
        <v>259</v>
      </c>
      <c r="J202" s="11" t="s">
        <v>261</v>
      </c>
      <c r="K202" s="11" t="s">
        <v>820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455</v>
      </c>
      <c r="F203" s="10">
        <v>42036</v>
      </c>
      <c r="G203" s="10">
        <v>44228</v>
      </c>
      <c r="H203" s="11">
        <v>7</v>
      </c>
      <c r="I203" s="20" t="s">
        <v>259</v>
      </c>
      <c r="J203" s="11" t="s">
        <v>261</v>
      </c>
      <c r="K203" s="11" t="s">
        <v>820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456</v>
      </c>
      <c r="F204" s="10">
        <v>42036</v>
      </c>
      <c r="G204" s="10">
        <v>44228</v>
      </c>
      <c r="H204" s="11">
        <v>7</v>
      </c>
      <c r="I204" s="20" t="s">
        <v>259</v>
      </c>
      <c r="J204" s="11" t="s">
        <v>261</v>
      </c>
      <c r="K204" s="11" t="s">
        <v>820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457</v>
      </c>
      <c r="F205" s="10">
        <v>42036</v>
      </c>
      <c r="G205" s="10">
        <v>44228</v>
      </c>
      <c r="H205" s="11">
        <v>7</v>
      </c>
      <c r="I205" s="20" t="s">
        <v>259</v>
      </c>
      <c r="J205" s="11" t="s">
        <v>261</v>
      </c>
      <c r="K205" s="11" t="s">
        <v>820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458</v>
      </c>
      <c r="F206" s="10">
        <v>42036</v>
      </c>
      <c r="G206" s="10">
        <v>44228</v>
      </c>
      <c r="H206" s="11">
        <v>7</v>
      </c>
      <c r="I206" s="20" t="s">
        <v>259</v>
      </c>
      <c r="J206" s="11" t="s">
        <v>261</v>
      </c>
      <c r="K206" s="11" t="s">
        <v>820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459</v>
      </c>
      <c r="F207" s="10">
        <v>42036</v>
      </c>
      <c r="G207" s="10">
        <v>44228</v>
      </c>
      <c r="H207" s="11">
        <v>7</v>
      </c>
      <c r="I207" s="20" t="s">
        <v>259</v>
      </c>
      <c r="J207" s="11" t="s">
        <v>261</v>
      </c>
      <c r="K207" s="11" t="s">
        <v>820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460</v>
      </c>
      <c r="F208" s="10">
        <v>42036</v>
      </c>
      <c r="G208" s="10">
        <v>44228</v>
      </c>
      <c r="H208" s="11">
        <v>7</v>
      </c>
      <c r="I208" s="20" t="s">
        <v>259</v>
      </c>
      <c r="J208" s="11" t="s">
        <v>261</v>
      </c>
      <c r="K208" s="11" t="s">
        <v>820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461</v>
      </c>
      <c r="F209" s="10">
        <v>42036</v>
      </c>
      <c r="G209" s="10">
        <v>44228</v>
      </c>
      <c r="H209" s="11">
        <v>7</v>
      </c>
      <c r="I209" s="20" t="s">
        <v>259</v>
      </c>
      <c r="J209" s="11" t="s">
        <v>261</v>
      </c>
      <c r="K209" s="11" t="s">
        <v>820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462</v>
      </c>
      <c r="F210" s="10">
        <v>42036</v>
      </c>
      <c r="G210" s="10">
        <v>44228</v>
      </c>
      <c r="H210" s="11">
        <v>7</v>
      </c>
      <c r="I210" s="20" t="s">
        <v>259</v>
      </c>
      <c r="J210" s="11" t="s">
        <v>261</v>
      </c>
      <c r="K210" s="11" t="s">
        <v>820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463</v>
      </c>
      <c r="F211" s="10">
        <v>42036</v>
      </c>
      <c r="G211" s="10">
        <v>44228</v>
      </c>
      <c r="H211" s="11">
        <v>7</v>
      </c>
      <c r="I211" s="20" t="s">
        <v>259</v>
      </c>
      <c r="J211" s="11" t="s">
        <v>261</v>
      </c>
      <c r="K211" s="11" t="s">
        <v>820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464</v>
      </c>
      <c r="F212" s="10">
        <v>42036</v>
      </c>
      <c r="G212" s="10">
        <v>44228</v>
      </c>
      <c r="H212" s="11">
        <v>7</v>
      </c>
      <c r="I212" s="20" t="s">
        <v>259</v>
      </c>
      <c r="J212" s="11" t="s">
        <v>261</v>
      </c>
      <c r="K212" s="11" t="s">
        <v>820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465</v>
      </c>
      <c r="F213" s="10">
        <v>42036</v>
      </c>
      <c r="G213" s="10">
        <v>44228</v>
      </c>
      <c r="H213" s="11">
        <v>7</v>
      </c>
      <c r="I213" s="11" t="s">
        <v>274</v>
      </c>
      <c r="J213" s="11" t="s">
        <v>275</v>
      </c>
      <c r="K213" s="11" t="s">
        <v>820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466</v>
      </c>
      <c r="F214" s="10">
        <v>42036</v>
      </c>
      <c r="G214" s="10">
        <v>44228</v>
      </c>
      <c r="H214" s="11">
        <v>7</v>
      </c>
      <c r="I214" s="11" t="s">
        <v>274</v>
      </c>
      <c r="J214" s="11" t="s">
        <v>275</v>
      </c>
      <c r="K214" s="11" t="s">
        <v>820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467</v>
      </c>
      <c r="F215" s="10">
        <v>42036</v>
      </c>
      <c r="G215" s="10">
        <v>44228</v>
      </c>
      <c r="H215" s="11">
        <v>7</v>
      </c>
      <c r="I215" s="11" t="s">
        <v>274</v>
      </c>
      <c r="J215" s="11" t="s">
        <v>275</v>
      </c>
      <c r="K215" s="11" t="s">
        <v>820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468</v>
      </c>
      <c r="F216" s="10">
        <v>42036</v>
      </c>
      <c r="G216" s="10">
        <v>44228</v>
      </c>
      <c r="H216" s="11">
        <v>7</v>
      </c>
      <c r="I216" s="11" t="s">
        <v>274</v>
      </c>
      <c r="J216" s="11" t="s">
        <v>275</v>
      </c>
      <c r="K216" s="11" t="s">
        <v>820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469</v>
      </c>
      <c r="F217" s="10">
        <v>42036</v>
      </c>
      <c r="G217" s="10">
        <v>44228</v>
      </c>
      <c r="H217" s="11">
        <v>7</v>
      </c>
      <c r="I217" s="11" t="s">
        <v>274</v>
      </c>
      <c r="J217" s="11" t="s">
        <v>275</v>
      </c>
      <c r="K217" s="11" t="s">
        <v>820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470</v>
      </c>
      <c r="F218" s="10">
        <v>42036</v>
      </c>
      <c r="G218" s="10">
        <v>44228</v>
      </c>
      <c r="H218" s="11">
        <v>7</v>
      </c>
      <c r="I218" s="11" t="s">
        <v>274</v>
      </c>
      <c r="J218" s="11" t="s">
        <v>275</v>
      </c>
      <c r="K218" s="11" t="s">
        <v>820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471</v>
      </c>
      <c r="F219" s="10">
        <v>42036</v>
      </c>
      <c r="G219" s="10">
        <v>44228</v>
      </c>
      <c r="H219" s="11">
        <v>7</v>
      </c>
      <c r="I219" s="11" t="s">
        <v>274</v>
      </c>
      <c r="J219" s="11" t="s">
        <v>275</v>
      </c>
      <c r="K219" s="11" t="s">
        <v>820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472</v>
      </c>
      <c r="F220" s="10">
        <v>42036</v>
      </c>
      <c r="G220" s="10">
        <v>44228</v>
      </c>
      <c r="H220" s="11">
        <v>7</v>
      </c>
      <c r="I220" s="11" t="s">
        <v>274</v>
      </c>
      <c r="J220" s="11" t="s">
        <v>275</v>
      </c>
      <c r="K220" s="11" t="s">
        <v>820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473</v>
      </c>
      <c r="F221" s="10">
        <v>42036</v>
      </c>
      <c r="G221" s="10">
        <v>44228</v>
      </c>
      <c r="H221" s="11">
        <v>7</v>
      </c>
      <c r="I221" s="11" t="s">
        <v>274</v>
      </c>
      <c r="J221" s="11" t="s">
        <v>275</v>
      </c>
      <c r="K221" s="11" t="s">
        <v>820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474</v>
      </c>
      <c r="F222" s="10">
        <v>42036</v>
      </c>
      <c r="G222" s="10">
        <v>44228</v>
      </c>
      <c r="H222" s="11">
        <v>7</v>
      </c>
      <c r="I222" s="20" t="s">
        <v>259</v>
      </c>
      <c r="J222" s="11" t="s">
        <v>261</v>
      </c>
      <c r="K222" s="11" t="s">
        <v>820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475</v>
      </c>
      <c r="F223" s="10">
        <v>42036</v>
      </c>
      <c r="G223" s="10">
        <v>44228</v>
      </c>
      <c r="H223" s="11">
        <v>7</v>
      </c>
      <c r="I223" s="20" t="s">
        <v>259</v>
      </c>
      <c r="J223" s="11" t="s">
        <v>261</v>
      </c>
      <c r="K223" s="11" t="s">
        <v>820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476</v>
      </c>
      <c r="F224" s="10">
        <v>42036</v>
      </c>
      <c r="G224" s="10">
        <v>44228</v>
      </c>
      <c r="H224" s="11">
        <v>7</v>
      </c>
      <c r="I224" s="20" t="s">
        <v>259</v>
      </c>
      <c r="J224" s="11" t="s">
        <v>261</v>
      </c>
      <c r="K224" s="11" t="s">
        <v>820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477</v>
      </c>
      <c r="F225" s="10">
        <v>42036</v>
      </c>
      <c r="G225" s="10">
        <v>44228</v>
      </c>
      <c r="H225" s="11">
        <v>7</v>
      </c>
      <c r="I225" s="20" t="s">
        <v>259</v>
      </c>
      <c r="J225" s="11" t="s">
        <v>261</v>
      </c>
      <c r="K225" s="11" t="s">
        <v>820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478</v>
      </c>
      <c r="F226" s="10">
        <v>42036</v>
      </c>
      <c r="G226" s="10">
        <v>44228</v>
      </c>
      <c r="H226" s="11">
        <v>7</v>
      </c>
      <c r="I226" s="20" t="s">
        <v>259</v>
      </c>
      <c r="J226" s="11" t="s">
        <v>261</v>
      </c>
      <c r="K226" s="11" t="s">
        <v>820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479</v>
      </c>
      <c r="F227" s="10">
        <v>42036</v>
      </c>
      <c r="G227" s="10">
        <v>44228</v>
      </c>
      <c r="H227" s="11">
        <v>7</v>
      </c>
      <c r="I227" s="20" t="s">
        <v>259</v>
      </c>
      <c r="J227" s="11" t="s">
        <v>261</v>
      </c>
      <c r="K227" s="11" t="s">
        <v>820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480</v>
      </c>
      <c r="F228" s="10">
        <v>42036</v>
      </c>
      <c r="G228" s="10">
        <v>44228</v>
      </c>
      <c r="H228" s="11">
        <v>7</v>
      </c>
      <c r="I228" s="20" t="s">
        <v>259</v>
      </c>
      <c r="J228" s="11" t="s">
        <v>261</v>
      </c>
      <c r="K228" s="11" t="s">
        <v>820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481</v>
      </c>
      <c r="F229" s="10">
        <v>42036</v>
      </c>
      <c r="G229" s="10">
        <v>44228</v>
      </c>
      <c r="H229" s="11">
        <v>7</v>
      </c>
      <c r="I229" s="20" t="s">
        <v>259</v>
      </c>
      <c r="J229" s="11" t="s">
        <v>261</v>
      </c>
      <c r="K229" s="11" t="s">
        <v>820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482</v>
      </c>
      <c r="F230" s="10">
        <v>42036</v>
      </c>
      <c r="G230" s="10">
        <v>44228</v>
      </c>
      <c r="H230" s="11">
        <v>7</v>
      </c>
      <c r="I230" s="20" t="s">
        <v>259</v>
      </c>
      <c r="J230" s="11" t="s">
        <v>261</v>
      </c>
      <c r="K230" s="11" t="s">
        <v>820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483</v>
      </c>
      <c r="F231" s="10">
        <v>42036</v>
      </c>
      <c r="G231" s="10">
        <v>44228</v>
      </c>
      <c r="H231" s="11">
        <v>7</v>
      </c>
      <c r="I231" s="20" t="s">
        <v>259</v>
      </c>
      <c r="J231" s="11" t="s">
        <v>261</v>
      </c>
      <c r="K231" s="11" t="s">
        <v>820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484</v>
      </c>
      <c r="F232" s="10">
        <v>42036</v>
      </c>
      <c r="G232" s="10">
        <v>44228</v>
      </c>
      <c r="H232" s="11">
        <v>7</v>
      </c>
      <c r="I232" s="20" t="s">
        <v>259</v>
      </c>
      <c r="J232" s="11" t="s">
        <v>261</v>
      </c>
      <c r="K232" s="11" t="s">
        <v>820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485</v>
      </c>
      <c r="F233" s="10">
        <v>42036</v>
      </c>
      <c r="G233" s="10">
        <v>44228</v>
      </c>
      <c r="H233" s="11">
        <v>7</v>
      </c>
      <c r="I233" s="20" t="s">
        <v>259</v>
      </c>
      <c r="J233" s="11" t="s">
        <v>261</v>
      </c>
      <c r="K233" s="11" t="s">
        <v>820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486</v>
      </c>
      <c r="F234" s="10">
        <v>42036</v>
      </c>
      <c r="G234" s="10">
        <v>44228</v>
      </c>
      <c r="H234" s="11">
        <v>7</v>
      </c>
      <c r="I234" s="11" t="s">
        <v>274</v>
      </c>
      <c r="J234" s="11" t="s">
        <v>275</v>
      </c>
      <c r="K234" s="11" t="s">
        <v>820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487</v>
      </c>
      <c r="F235" s="10">
        <v>42036</v>
      </c>
      <c r="G235" s="10">
        <v>44228</v>
      </c>
      <c r="H235" s="11">
        <v>7</v>
      </c>
      <c r="I235" s="11" t="s">
        <v>274</v>
      </c>
      <c r="J235" s="11" t="s">
        <v>275</v>
      </c>
      <c r="K235" s="11" t="s">
        <v>820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488</v>
      </c>
      <c r="F236" s="10">
        <v>42036</v>
      </c>
      <c r="G236" s="10">
        <v>44228</v>
      </c>
      <c r="H236" s="11">
        <v>7</v>
      </c>
      <c r="I236" s="11" t="s">
        <v>274</v>
      </c>
      <c r="J236" s="11" t="s">
        <v>275</v>
      </c>
      <c r="K236" s="11" t="s">
        <v>820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489</v>
      </c>
      <c r="F237" s="10">
        <v>42036</v>
      </c>
      <c r="G237" s="10">
        <v>44228</v>
      </c>
      <c r="H237" s="11">
        <v>7</v>
      </c>
      <c r="I237" s="11" t="s">
        <v>274</v>
      </c>
      <c r="J237" s="11" t="s">
        <v>275</v>
      </c>
      <c r="K237" s="11" t="s">
        <v>820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490</v>
      </c>
      <c r="F238" s="10">
        <v>42036</v>
      </c>
      <c r="G238" s="10">
        <v>44228</v>
      </c>
      <c r="H238" s="11">
        <v>7</v>
      </c>
      <c r="I238" s="11" t="s">
        <v>274</v>
      </c>
      <c r="J238" s="11" t="s">
        <v>275</v>
      </c>
      <c r="K238" s="11" t="s">
        <v>820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491</v>
      </c>
      <c r="F239" s="10">
        <v>42036</v>
      </c>
      <c r="G239" s="10">
        <v>44228</v>
      </c>
      <c r="H239" s="11">
        <v>7</v>
      </c>
      <c r="I239" s="11" t="s">
        <v>274</v>
      </c>
      <c r="J239" s="11" t="s">
        <v>275</v>
      </c>
      <c r="K239" s="11" t="s">
        <v>820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492</v>
      </c>
      <c r="F240" s="10">
        <v>42036</v>
      </c>
      <c r="G240" s="10">
        <v>44228</v>
      </c>
      <c r="H240" s="11">
        <v>7</v>
      </c>
      <c r="I240" s="11" t="s">
        <v>274</v>
      </c>
      <c r="J240" s="11" t="s">
        <v>275</v>
      </c>
      <c r="K240" s="11" t="s">
        <v>820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493</v>
      </c>
      <c r="F241" s="10">
        <v>42036</v>
      </c>
      <c r="G241" s="10">
        <v>44228</v>
      </c>
      <c r="H241" s="11">
        <v>7</v>
      </c>
      <c r="I241" s="11" t="s">
        <v>274</v>
      </c>
      <c r="J241" s="11" t="s">
        <v>275</v>
      </c>
      <c r="K241" s="11" t="s">
        <v>820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494</v>
      </c>
      <c r="F242" s="10">
        <v>42036</v>
      </c>
      <c r="G242" s="10">
        <v>44228</v>
      </c>
      <c r="H242" s="11">
        <v>7</v>
      </c>
      <c r="I242" s="11" t="s">
        <v>274</v>
      </c>
      <c r="J242" s="11" t="s">
        <v>275</v>
      </c>
      <c r="K242" s="11" t="s">
        <v>820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495</v>
      </c>
      <c r="F243" s="10">
        <v>42036</v>
      </c>
      <c r="G243" s="10">
        <v>44228</v>
      </c>
      <c r="H243" s="11">
        <v>7</v>
      </c>
      <c r="I243" s="20" t="s">
        <v>259</v>
      </c>
      <c r="J243" s="11" t="s">
        <v>261</v>
      </c>
      <c r="K243" s="11" t="s">
        <v>820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496</v>
      </c>
      <c r="F244" s="10">
        <v>42036</v>
      </c>
      <c r="G244" s="10">
        <v>44228</v>
      </c>
      <c r="H244" s="11">
        <v>7</v>
      </c>
      <c r="I244" s="20" t="s">
        <v>259</v>
      </c>
      <c r="J244" s="11" t="s">
        <v>261</v>
      </c>
      <c r="K244" s="11" t="s">
        <v>820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497</v>
      </c>
      <c r="F245" s="10">
        <v>42036</v>
      </c>
      <c r="G245" s="10">
        <v>44228</v>
      </c>
      <c r="H245" s="11">
        <v>7</v>
      </c>
      <c r="I245" s="20" t="s">
        <v>259</v>
      </c>
      <c r="J245" s="11" t="s">
        <v>261</v>
      </c>
      <c r="K245" s="11" t="s">
        <v>820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498</v>
      </c>
      <c r="F246" s="10">
        <v>42036</v>
      </c>
      <c r="G246" s="10">
        <v>44228</v>
      </c>
      <c r="H246" s="11">
        <v>7</v>
      </c>
      <c r="I246" s="20" t="s">
        <v>259</v>
      </c>
      <c r="J246" s="11" t="s">
        <v>261</v>
      </c>
      <c r="K246" s="11" t="s">
        <v>820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499</v>
      </c>
      <c r="F247" s="10">
        <v>42036</v>
      </c>
      <c r="G247" s="10">
        <v>44228</v>
      </c>
      <c r="H247" s="11">
        <v>7</v>
      </c>
      <c r="I247" s="20" t="s">
        <v>259</v>
      </c>
      <c r="J247" s="11" t="s">
        <v>261</v>
      </c>
      <c r="K247" s="11" t="s">
        <v>820</v>
      </c>
      <c r="L247" s="11">
        <v>2</v>
      </c>
    </row>
    <row r="248" spans="1:12">
      <c r="A248" s="11" t="s">
        <v>236</v>
      </c>
      <c r="D248" s="11" t="s">
        <v>260</v>
      </c>
      <c r="E248" s="19" t="s">
        <v>500</v>
      </c>
      <c r="F248" s="10">
        <v>42036</v>
      </c>
      <c r="G248" s="10">
        <v>44228</v>
      </c>
      <c r="H248" s="11">
        <v>7</v>
      </c>
      <c r="I248" s="20" t="s">
        <v>259</v>
      </c>
      <c r="J248" s="11" t="s">
        <v>261</v>
      </c>
      <c r="K248" s="11" t="s">
        <v>820</v>
      </c>
      <c r="L248" s="11">
        <v>2</v>
      </c>
    </row>
    <row r="249" spans="1:12">
      <c r="A249" s="11" t="s">
        <v>237</v>
      </c>
      <c r="D249" s="11" t="s">
        <v>260</v>
      </c>
      <c r="E249" s="19" t="s">
        <v>501</v>
      </c>
      <c r="F249" s="10">
        <v>42036</v>
      </c>
      <c r="G249" s="10">
        <v>44228</v>
      </c>
      <c r="H249" s="11">
        <v>7</v>
      </c>
      <c r="I249" s="20" t="s">
        <v>259</v>
      </c>
      <c r="J249" s="11" t="s">
        <v>261</v>
      </c>
      <c r="K249" s="11" t="s">
        <v>820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502</v>
      </c>
      <c r="F250" s="10">
        <v>42036</v>
      </c>
      <c r="G250" s="10">
        <v>44228</v>
      </c>
      <c r="H250" s="11">
        <v>7</v>
      </c>
      <c r="I250" s="20" t="s">
        <v>259</v>
      </c>
      <c r="J250" s="11" t="s">
        <v>261</v>
      </c>
      <c r="K250" s="11" t="s">
        <v>820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503</v>
      </c>
      <c r="F251" s="10">
        <v>42036</v>
      </c>
      <c r="G251" s="10">
        <v>44228</v>
      </c>
      <c r="H251" s="11">
        <v>7</v>
      </c>
      <c r="I251" s="20" t="s">
        <v>259</v>
      </c>
      <c r="J251" s="11" t="s">
        <v>261</v>
      </c>
      <c r="K251" s="11" t="s">
        <v>820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504</v>
      </c>
      <c r="F252" s="10">
        <v>42036</v>
      </c>
      <c r="G252" s="10">
        <v>44228</v>
      </c>
      <c r="H252" s="11">
        <v>7</v>
      </c>
      <c r="I252" s="20" t="s">
        <v>259</v>
      </c>
      <c r="J252" s="11" t="s">
        <v>261</v>
      </c>
      <c r="K252" s="11" t="s">
        <v>820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505</v>
      </c>
      <c r="F253" s="10">
        <v>42036</v>
      </c>
      <c r="G253" s="10">
        <v>44228</v>
      </c>
      <c r="H253" s="11">
        <v>7</v>
      </c>
      <c r="I253" s="20" t="s">
        <v>259</v>
      </c>
      <c r="J253" s="11" t="s">
        <v>261</v>
      </c>
      <c r="K253" s="11" t="s">
        <v>820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506</v>
      </c>
      <c r="F254" s="10">
        <v>42036</v>
      </c>
      <c r="G254" s="10">
        <v>44228</v>
      </c>
      <c r="H254" s="11">
        <v>7</v>
      </c>
      <c r="I254" s="20" t="s">
        <v>259</v>
      </c>
      <c r="J254" s="11" t="s">
        <v>261</v>
      </c>
      <c r="K254" s="11" t="s">
        <v>820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507</v>
      </c>
      <c r="F255" s="10">
        <v>42036</v>
      </c>
      <c r="G255" s="10">
        <v>44228</v>
      </c>
      <c r="H255" s="11">
        <v>7</v>
      </c>
      <c r="I255" s="11" t="s">
        <v>274</v>
      </c>
      <c r="J255" s="11" t="s">
        <v>275</v>
      </c>
      <c r="K255" s="11" t="s">
        <v>820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508</v>
      </c>
      <c r="F256" s="10">
        <v>42036</v>
      </c>
      <c r="G256" s="10">
        <v>44228</v>
      </c>
      <c r="H256" s="11">
        <v>7</v>
      </c>
      <c r="I256" s="11" t="s">
        <v>274</v>
      </c>
      <c r="J256" s="11" t="s">
        <v>275</v>
      </c>
      <c r="K256" s="11" t="s">
        <v>820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509</v>
      </c>
      <c r="F257" s="10">
        <v>42036</v>
      </c>
      <c r="G257" s="10">
        <v>44228</v>
      </c>
      <c r="H257" s="11">
        <v>7</v>
      </c>
      <c r="I257" s="11" t="s">
        <v>274</v>
      </c>
      <c r="J257" s="11" t="s">
        <v>275</v>
      </c>
      <c r="K257" s="11" t="s">
        <v>820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510</v>
      </c>
      <c r="F258" s="10">
        <v>42036</v>
      </c>
      <c r="G258" s="10">
        <v>44228</v>
      </c>
      <c r="H258" s="11">
        <v>7</v>
      </c>
      <c r="I258" s="11" t="s">
        <v>274</v>
      </c>
      <c r="J258" s="11" t="s">
        <v>275</v>
      </c>
      <c r="K258" s="11" t="s">
        <v>820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511</v>
      </c>
      <c r="F259" s="10">
        <v>42036</v>
      </c>
      <c r="G259" s="10">
        <v>44228</v>
      </c>
      <c r="H259" s="11">
        <v>7</v>
      </c>
      <c r="I259" s="11" t="s">
        <v>274</v>
      </c>
      <c r="J259" s="11" t="s">
        <v>275</v>
      </c>
      <c r="K259" s="11" t="s">
        <v>820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512</v>
      </c>
      <c r="F260" s="10">
        <v>42036</v>
      </c>
      <c r="G260" s="10">
        <v>44228</v>
      </c>
      <c r="H260" s="11">
        <v>7</v>
      </c>
      <c r="I260" s="11" t="s">
        <v>274</v>
      </c>
      <c r="J260" s="11" t="s">
        <v>275</v>
      </c>
      <c r="K260" s="11" t="s">
        <v>820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513</v>
      </c>
      <c r="F261" s="10">
        <v>42036</v>
      </c>
      <c r="G261" s="10">
        <v>44228</v>
      </c>
      <c r="H261" s="11">
        <v>7</v>
      </c>
      <c r="I261" s="11" t="s">
        <v>274</v>
      </c>
      <c r="J261" s="11" t="s">
        <v>275</v>
      </c>
      <c r="K261" s="11" t="s">
        <v>820</v>
      </c>
      <c r="L261" s="11">
        <v>2</v>
      </c>
    </row>
    <row r="262" spans="1:12">
      <c r="A262" s="11" t="s">
        <v>514</v>
      </c>
      <c r="D262" s="11" t="s">
        <v>260</v>
      </c>
      <c r="E262" s="19" t="s">
        <v>663</v>
      </c>
      <c r="F262" s="10">
        <v>42036</v>
      </c>
      <c r="G262" s="10">
        <v>44228</v>
      </c>
      <c r="H262" s="11">
        <v>7</v>
      </c>
      <c r="I262" s="11" t="s">
        <v>274</v>
      </c>
      <c r="J262" s="11" t="s">
        <v>275</v>
      </c>
      <c r="K262" s="11" t="s">
        <v>820</v>
      </c>
      <c r="L262" s="11">
        <v>2</v>
      </c>
    </row>
    <row r="263" spans="1:12">
      <c r="A263" s="11" t="s">
        <v>515</v>
      </c>
      <c r="D263" s="11" t="s">
        <v>260</v>
      </c>
      <c r="E263" s="19" t="s">
        <v>664</v>
      </c>
      <c r="F263" s="10">
        <v>42036</v>
      </c>
      <c r="G263" s="10">
        <v>44228</v>
      </c>
      <c r="H263" s="11">
        <v>7</v>
      </c>
      <c r="I263" s="11" t="s">
        <v>274</v>
      </c>
      <c r="J263" s="11" t="s">
        <v>275</v>
      </c>
      <c r="K263" s="11" t="s">
        <v>820</v>
      </c>
      <c r="L263" s="11">
        <v>2</v>
      </c>
    </row>
    <row r="264" spans="1:12">
      <c r="A264" s="11" t="s">
        <v>516</v>
      </c>
      <c r="D264" s="11" t="s">
        <v>260</v>
      </c>
      <c r="E264" s="19" t="s">
        <v>665</v>
      </c>
      <c r="F264" s="10">
        <v>42036</v>
      </c>
      <c r="G264" s="10">
        <v>44228</v>
      </c>
      <c r="H264" s="11">
        <v>7</v>
      </c>
      <c r="I264" s="20" t="s">
        <v>259</v>
      </c>
      <c r="J264" s="11" t="s">
        <v>261</v>
      </c>
      <c r="K264" s="11" t="s">
        <v>820</v>
      </c>
      <c r="L264" s="11">
        <v>2</v>
      </c>
    </row>
    <row r="265" spans="1:12">
      <c r="A265" s="11" t="s">
        <v>517</v>
      </c>
      <c r="D265" s="11" t="s">
        <v>260</v>
      </c>
      <c r="E265" s="19" t="s">
        <v>666</v>
      </c>
      <c r="F265" s="10">
        <v>42036</v>
      </c>
      <c r="G265" s="10">
        <v>44228</v>
      </c>
      <c r="H265" s="11">
        <v>7</v>
      </c>
      <c r="I265" s="20" t="s">
        <v>259</v>
      </c>
      <c r="J265" s="11" t="s">
        <v>261</v>
      </c>
      <c r="K265" s="11" t="s">
        <v>820</v>
      </c>
      <c r="L265" s="11">
        <v>2</v>
      </c>
    </row>
    <row r="266" spans="1:12">
      <c r="A266" s="11" t="s">
        <v>518</v>
      </c>
      <c r="D266" s="11" t="s">
        <v>260</v>
      </c>
      <c r="E266" s="19" t="s">
        <v>667</v>
      </c>
      <c r="F266" s="10">
        <v>42036</v>
      </c>
      <c r="G266" s="10">
        <v>44228</v>
      </c>
      <c r="H266" s="11">
        <v>7</v>
      </c>
      <c r="I266" s="20" t="s">
        <v>259</v>
      </c>
      <c r="J266" s="11" t="s">
        <v>261</v>
      </c>
      <c r="K266" s="11" t="s">
        <v>820</v>
      </c>
      <c r="L266" s="11">
        <v>2</v>
      </c>
    </row>
    <row r="267" spans="1:12">
      <c r="A267" s="11" t="s">
        <v>519</v>
      </c>
      <c r="D267" s="11" t="s">
        <v>260</v>
      </c>
      <c r="E267" s="19" t="s">
        <v>668</v>
      </c>
      <c r="F267" s="10">
        <v>42036</v>
      </c>
      <c r="G267" s="10">
        <v>44228</v>
      </c>
      <c r="H267" s="11">
        <v>7</v>
      </c>
      <c r="I267" s="20" t="s">
        <v>259</v>
      </c>
      <c r="J267" s="11" t="s">
        <v>261</v>
      </c>
      <c r="K267" s="11" t="s">
        <v>820</v>
      </c>
      <c r="L267" s="11">
        <v>2</v>
      </c>
    </row>
    <row r="268" spans="1:12">
      <c r="A268" s="11" t="s">
        <v>520</v>
      </c>
      <c r="D268" s="11" t="s">
        <v>260</v>
      </c>
      <c r="E268" s="19" t="s">
        <v>669</v>
      </c>
      <c r="F268" s="10">
        <v>42036</v>
      </c>
      <c r="G268" s="10">
        <v>44228</v>
      </c>
      <c r="H268" s="11">
        <v>7</v>
      </c>
      <c r="I268" s="20" t="s">
        <v>259</v>
      </c>
      <c r="J268" s="11" t="s">
        <v>261</v>
      </c>
      <c r="K268" s="11" t="s">
        <v>820</v>
      </c>
      <c r="L268" s="11">
        <v>2</v>
      </c>
    </row>
    <row r="269" spans="1:12">
      <c r="A269" s="11" t="s">
        <v>521</v>
      </c>
      <c r="D269" s="11" t="s">
        <v>260</v>
      </c>
      <c r="E269" s="19" t="s">
        <v>670</v>
      </c>
      <c r="F269" s="10">
        <v>42036</v>
      </c>
      <c r="G269" s="10">
        <v>44228</v>
      </c>
      <c r="H269" s="11">
        <v>7</v>
      </c>
      <c r="I269" s="20" t="s">
        <v>259</v>
      </c>
      <c r="J269" s="11" t="s">
        <v>261</v>
      </c>
      <c r="K269" s="11" t="s">
        <v>820</v>
      </c>
      <c r="L269" s="11">
        <v>2</v>
      </c>
    </row>
    <row r="270" spans="1:12">
      <c r="A270" s="11" t="s">
        <v>522</v>
      </c>
      <c r="D270" s="11" t="s">
        <v>260</v>
      </c>
      <c r="E270" s="19" t="s">
        <v>671</v>
      </c>
      <c r="F270" s="10">
        <v>42036</v>
      </c>
      <c r="G270" s="10">
        <v>44228</v>
      </c>
      <c r="H270" s="11">
        <v>7</v>
      </c>
      <c r="I270" s="20" t="s">
        <v>259</v>
      </c>
      <c r="J270" s="11" t="s">
        <v>261</v>
      </c>
      <c r="K270" s="11" t="s">
        <v>820</v>
      </c>
      <c r="L270" s="11">
        <v>2</v>
      </c>
    </row>
    <row r="271" spans="1:12">
      <c r="A271" s="11" t="s">
        <v>523</v>
      </c>
      <c r="D271" s="11" t="s">
        <v>260</v>
      </c>
      <c r="E271" s="19" t="s">
        <v>672</v>
      </c>
      <c r="F271" s="10">
        <v>42036</v>
      </c>
      <c r="G271" s="10">
        <v>44228</v>
      </c>
      <c r="H271" s="11">
        <v>7</v>
      </c>
      <c r="I271" s="20" t="s">
        <v>259</v>
      </c>
      <c r="J271" s="11" t="s">
        <v>261</v>
      </c>
      <c r="K271" s="11" t="s">
        <v>820</v>
      </c>
      <c r="L271" s="11">
        <v>2</v>
      </c>
    </row>
    <row r="272" spans="1:12">
      <c r="A272" s="11" t="s">
        <v>524</v>
      </c>
      <c r="D272" s="11" t="s">
        <v>260</v>
      </c>
      <c r="E272" s="19" t="s">
        <v>673</v>
      </c>
      <c r="F272" s="10">
        <v>42036</v>
      </c>
      <c r="G272" s="10">
        <v>44228</v>
      </c>
      <c r="H272" s="11">
        <v>7</v>
      </c>
      <c r="I272" s="20" t="s">
        <v>259</v>
      </c>
      <c r="J272" s="11" t="s">
        <v>261</v>
      </c>
      <c r="K272" s="11" t="s">
        <v>820</v>
      </c>
      <c r="L272" s="11">
        <v>2</v>
      </c>
    </row>
    <row r="273" spans="1:12">
      <c r="A273" s="11" t="s">
        <v>525</v>
      </c>
      <c r="D273" s="11" t="s">
        <v>260</v>
      </c>
      <c r="E273" s="19" t="s">
        <v>674</v>
      </c>
      <c r="F273" s="10">
        <v>42036</v>
      </c>
      <c r="G273" s="10">
        <v>44228</v>
      </c>
      <c r="H273" s="11">
        <v>7</v>
      </c>
      <c r="I273" s="20" t="s">
        <v>259</v>
      </c>
      <c r="J273" s="11" t="s">
        <v>261</v>
      </c>
      <c r="K273" s="11" t="s">
        <v>820</v>
      </c>
      <c r="L273" s="11">
        <v>2</v>
      </c>
    </row>
    <row r="274" spans="1:12">
      <c r="A274" s="11" t="s">
        <v>526</v>
      </c>
      <c r="D274" s="11" t="s">
        <v>260</v>
      </c>
      <c r="E274" s="19" t="s">
        <v>675</v>
      </c>
      <c r="F274" s="10">
        <v>42036</v>
      </c>
      <c r="G274" s="10">
        <v>44228</v>
      </c>
      <c r="H274" s="11">
        <v>7</v>
      </c>
      <c r="I274" s="20" t="s">
        <v>259</v>
      </c>
      <c r="J274" s="11" t="s">
        <v>261</v>
      </c>
      <c r="K274" s="11" t="s">
        <v>820</v>
      </c>
      <c r="L274" s="11">
        <v>2</v>
      </c>
    </row>
    <row r="275" spans="1:12">
      <c r="A275" s="11" t="s">
        <v>527</v>
      </c>
      <c r="D275" s="11" t="s">
        <v>260</v>
      </c>
      <c r="E275" s="19" t="s">
        <v>676</v>
      </c>
      <c r="F275" s="10">
        <v>42036</v>
      </c>
      <c r="G275" s="10">
        <v>44228</v>
      </c>
      <c r="H275" s="11">
        <v>7</v>
      </c>
      <c r="I275" s="20" t="s">
        <v>259</v>
      </c>
      <c r="J275" s="11" t="s">
        <v>261</v>
      </c>
      <c r="K275" s="11" t="s">
        <v>820</v>
      </c>
      <c r="L275" s="11">
        <v>2</v>
      </c>
    </row>
    <row r="276" spans="1:12">
      <c r="A276" s="11" t="s">
        <v>528</v>
      </c>
      <c r="D276" s="11" t="s">
        <v>260</v>
      </c>
      <c r="E276" s="19" t="s">
        <v>677</v>
      </c>
      <c r="F276" s="10">
        <v>42036</v>
      </c>
      <c r="G276" s="10">
        <v>44228</v>
      </c>
      <c r="H276" s="11">
        <v>7</v>
      </c>
      <c r="I276" s="11" t="s">
        <v>274</v>
      </c>
      <c r="J276" s="11" t="s">
        <v>275</v>
      </c>
      <c r="K276" s="11" t="s">
        <v>820</v>
      </c>
      <c r="L276" s="11">
        <v>2</v>
      </c>
    </row>
    <row r="277" spans="1:12">
      <c r="A277" s="11" t="s">
        <v>529</v>
      </c>
      <c r="D277" s="11" t="s">
        <v>260</v>
      </c>
      <c r="E277" s="19" t="s">
        <v>678</v>
      </c>
      <c r="F277" s="10">
        <v>42036</v>
      </c>
      <c r="G277" s="10">
        <v>44228</v>
      </c>
      <c r="H277" s="11">
        <v>7</v>
      </c>
      <c r="I277" s="11" t="s">
        <v>274</v>
      </c>
      <c r="J277" s="11" t="s">
        <v>275</v>
      </c>
      <c r="K277" s="11" t="s">
        <v>820</v>
      </c>
      <c r="L277" s="11">
        <v>2</v>
      </c>
    </row>
    <row r="278" spans="1:12">
      <c r="A278" s="11" t="s">
        <v>530</v>
      </c>
      <c r="D278" s="11" t="s">
        <v>260</v>
      </c>
      <c r="E278" s="19" t="s">
        <v>679</v>
      </c>
      <c r="F278" s="10">
        <v>42036</v>
      </c>
      <c r="G278" s="10">
        <v>44228</v>
      </c>
      <c r="H278" s="11">
        <v>7</v>
      </c>
      <c r="I278" s="11" t="s">
        <v>274</v>
      </c>
      <c r="J278" s="11" t="s">
        <v>275</v>
      </c>
      <c r="K278" s="11" t="s">
        <v>820</v>
      </c>
      <c r="L278" s="11">
        <v>2</v>
      </c>
    </row>
    <row r="279" spans="1:12">
      <c r="A279" s="11" t="s">
        <v>531</v>
      </c>
      <c r="D279" s="11" t="s">
        <v>260</v>
      </c>
      <c r="E279" s="19" t="s">
        <v>680</v>
      </c>
      <c r="F279" s="10">
        <v>42036</v>
      </c>
      <c r="G279" s="10">
        <v>44228</v>
      </c>
      <c r="H279" s="11">
        <v>7</v>
      </c>
      <c r="I279" s="11" t="s">
        <v>274</v>
      </c>
      <c r="J279" s="11" t="s">
        <v>275</v>
      </c>
      <c r="K279" s="11" t="s">
        <v>820</v>
      </c>
      <c r="L279" s="11">
        <v>2</v>
      </c>
    </row>
    <row r="280" spans="1:12">
      <c r="A280" s="11" t="s">
        <v>532</v>
      </c>
      <c r="D280" s="11" t="s">
        <v>260</v>
      </c>
      <c r="E280" s="19" t="s">
        <v>681</v>
      </c>
      <c r="F280" s="10">
        <v>42036</v>
      </c>
      <c r="G280" s="10">
        <v>44228</v>
      </c>
      <c r="H280" s="11">
        <v>7</v>
      </c>
      <c r="I280" s="11" t="s">
        <v>274</v>
      </c>
      <c r="J280" s="11" t="s">
        <v>275</v>
      </c>
      <c r="K280" s="11" t="s">
        <v>820</v>
      </c>
      <c r="L280" s="11">
        <v>2</v>
      </c>
    </row>
    <row r="281" spans="1:12">
      <c r="A281" s="11" t="s">
        <v>533</v>
      </c>
      <c r="D281" s="11" t="s">
        <v>260</v>
      </c>
      <c r="E281" s="19" t="s">
        <v>682</v>
      </c>
      <c r="F281" s="10">
        <v>42036</v>
      </c>
      <c r="G281" s="10">
        <v>44228</v>
      </c>
      <c r="H281" s="11">
        <v>7</v>
      </c>
      <c r="I281" s="11" t="s">
        <v>274</v>
      </c>
      <c r="J281" s="11" t="s">
        <v>275</v>
      </c>
      <c r="K281" s="11" t="s">
        <v>820</v>
      </c>
      <c r="L281" s="11">
        <v>2</v>
      </c>
    </row>
    <row r="282" spans="1:12">
      <c r="A282" s="11" t="s">
        <v>534</v>
      </c>
      <c r="D282" s="11" t="s">
        <v>260</v>
      </c>
      <c r="E282" s="19" t="s">
        <v>683</v>
      </c>
      <c r="F282" s="10">
        <v>42036</v>
      </c>
      <c r="G282" s="10">
        <v>44228</v>
      </c>
      <c r="H282" s="11">
        <v>7</v>
      </c>
      <c r="I282" s="11" t="s">
        <v>274</v>
      </c>
      <c r="J282" s="11" t="s">
        <v>275</v>
      </c>
      <c r="K282" s="11" t="s">
        <v>820</v>
      </c>
      <c r="L282" s="11">
        <v>2</v>
      </c>
    </row>
    <row r="283" spans="1:12">
      <c r="A283" s="11" t="s">
        <v>535</v>
      </c>
      <c r="D283" s="11" t="s">
        <v>260</v>
      </c>
      <c r="E283" s="19" t="s">
        <v>684</v>
      </c>
      <c r="F283" s="10">
        <v>42036</v>
      </c>
      <c r="G283" s="10">
        <v>44228</v>
      </c>
      <c r="H283" s="11">
        <v>7</v>
      </c>
      <c r="I283" s="11" t="s">
        <v>274</v>
      </c>
      <c r="J283" s="11" t="s">
        <v>275</v>
      </c>
      <c r="K283" s="11" t="s">
        <v>820</v>
      </c>
      <c r="L283" s="11">
        <v>2</v>
      </c>
    </row>
    <row r="284" spans="1:12">
      <c r="A284" s="11" t="s">
        <v>536</v>
      </c>
      <c r="D284" s="11" t="s">
        <v>260</v>
      </c>
      <c r="E284" s="19" t="s">
        <v>685</v>
      </c>
      <c r="F284" s="10">
        <v>42036</v>
      </c>
      <c r="G284" s="10">
        <v>44228</v>
      </c>
      <c r="H284" s="11">
        <v>7</v>
      </c>
      <c r="I284" s="11" t="s">
        <v>274</v>
      </c>
      <c r="J284" s="11" t="s">
        <v>275</v>
      </c>
      <c r="K284" s="11" t="s">
        <v>820</v>
      </c>
      <c r="L284" s="11">
        <v>2</v>
      </c>
    </row>
    <row r="285" spans="1:12">
      <c r="A285" s="11" t="s">
        <v>537</v>
      </c>
      <c r="D285" s="11" t="s">
        <v>260</v>
      </c>
      <c r="E285" s="19" t="s">
        <v>686</v>
      </c>
      <c r="F285" s="10">
        <v>42036</v>
      </c>
      <c r="G285" s="10">
        <v>44228</v>
      </c>
      <c r="H285" s="11">
        <v>7</v>
      </c>
      <c r="I285" s="20" t="s">
        <v>259</v>
      </c>
      <c r="J285" s="11" t="s">
        <v>261</v>
      </c>
      <c r="K285" s="11" t="s">
        <v>820</v>
      </c>
      <c r="L285" s="11">
        <v>2</v>
      </c>
    </row>
    <row r="286" spans="1:12">
      <c r="A286" s="11" t="s">
        <v>538</v>
      </c>
      <c r="D286" s="11" t="s">
        <v>260</v>
      </c>
      <c r="E286" s="19" t="s">
        <v>687</v>
      </c>
      <c r="F286" s="10">
        <v>42036</v>
      </c>
      <c r="G286" s="10">
        <v>44228</v>
      </c>
      <c r="H286" s="11">
        <v>7</v>
      </c>
      <c r="I286" s="20" t="s">
        <v>259</v>
      </c>
      <c r="J286" s="11" t="s">
        <v>261</v>
      </c>
      <c r="K286" s="11" t="s">
        <v>820</v>
      </c>
      <c r="L286" s="11">
        <v>2</v>
      </c>
    </row>
    <row r="287" spans="1:12">
      <c r="A287" s="11" t="s">
        <v>539</v>
      </c>
      <c r="D287" s="11" t="s">
        <v>260</v>
      </c>
      <c r="E287" s="19" t="s">
        <v>688</v>
      </c>
      <c r="F287" s="10">
        <v>42036</v>
      </c>
      <c r="G287" s="10">
        <v>44228</v>
      </c>
      <c r="H287" s="11">
        <v>7</v>
      </c>
      <c r="I287" s="20" t="s">
        <v>259</v>
      </c>
      <c r="J287" s="11" t="s">
        <v>261</v>
      </c>
      <c r="K287" s="11" t="s">
        <v>820</v>
      </c>
      <c r="L287" s="11">
        <v>2</v>
      </c>
    </row>
    <row r="288" spans="1:12">
      <c r="A288" s="11" t="s">
        <v>540</v>
      </c>
      <c r="D288" s="11" t="s">
        <v>260</v>
      </c>
      <c r="E288" s="19" t="s">
        <v>689</v>
      </c>
      <c r="F288" s="10">
        <v>42036</v>
      </c>
      <c r="G288" s="10">
        <v>44228</v>
      </c>
      <c r="H288" s="11">
        <v>7</v>
      </c>
      <c r="I288" s="20" t="s">
        <v>259</v>
      </c>
      <c r="J288" s="11" t="s">
        <v>261</v>
      </c>
      <c r="K288" s="11" t="s">
        <v>820</v>
      </c>
      <c r="L288" s="11">
        <v>2</v>
      </c>
    </row>
    <row r="289" spans="1:12">
      <c r="A289" s="11" t="s">
        <v>541</v>
      </c>
      <c r="D289" s="11" t="s">
        <v>260</v>
      </c>
      <c r="E289" s="19" t="s">
        <v>690</v>
      </c>
      <c r="F289" s="10">
        <v>42036</v>
      </c>
      <c r="G289" s="10">
        <v>44228</v>
      </c>
      <c r="H289" s="11">
        <v>7</v>
      </c>
      <c r="I289" s="20" t="s">
        <v>259</v>
      </c>
      <c r="J289" s="11" t="s">
        <v>261</v>
      </c>
      <c r="K289" s="11" t="s">
        <v>820</v>
      </c>
      <c r="L289" s="11">
        <v>2</v>
      </c>
    </row>
    <row r="290" spans="1:12">
      <c r="A290" s="11" t="s">
        <v>542</v>
      </c>
      <c r="D290" s="11" t="s">
        <v>260</v>
      </c>
      <c r="E290" s="19" t="s">
        <v>691</v>
      </c>
      <c r="F290" s="10">
        <v>42036</v>
      </c>
      <c r="G290" s="10">
        <v>44228</v>
      </c>
      <c r="H290" s="11">
        <v>7</v>
      </c>
      <c r="I290" s="20" t="s">
        <v>259</v>
      </c>
      <c r="J290" s="11" t="s">
        <v>261</v>
      </c>
      <c r="K290" s="11" t="s">
        <v>820</v>
      </c>
      <c r="L290" s="11">
        <v>2</v>
      </c>
    </row>
    <row r="291" spans="1:12">
      <c r="A291" s="11" t="s">
        <v>543</v>
      </c>
      <c r="D291" s="11" t="s">
        <v>260</v>
      </c>
      <c r="E291" s="19" t="s">
        <v>692</v>
      </c>
      <c r="F291" s="10">
        <v>42036</v>
      </c>
      <c r="G291" s="10">
        <v>44228</v>
      </c>
      <c r="H291" s="11">
        <v>7</v>
      </c>
      <c r="I291" s="20" t="s">
        <v>259</v>
      </c>
      <c r="J291" s="11" t="s">
        <v>261</v>
      </c>
      <c r="K291" s="11" t="s">
        <v>820</v>
      </c>
      <c r="L291" s="11">
        <v>2</v>
      </c>
    </row>
    <row r="292" spans="1:12">
      <c r="A292" s="11" t="s">
        <v>544</v>
      </c>
      <c r="D292" s="11" t="s">
        <v>260</v>
      </c>
      <c r="E292" s="19" t="s">
        <v>693</v>
      </c>
      <c r="F292" s="10">
        <v>42036</v>
      </c>
      <c r="G292" s="10">
        <v>44228</v>
      </c>
      <c r="H292" s="11">
        <v>7</v>
      </c>
      <c r="I292" s="20" t="s">
        <v>259</v>
      </c>
      <c r="J292" s="11" t="s">
        <v>261</v>
      </c>
      <c r="K292" s="11" t="s">
        <v>820</v>
      </c>
      <c r="L292" s="11">
        <v>2</v>
      </c>
    </row>
    <row r="293" spans="1:12">
      <c r="A293" s="11" t="s">
        <v>545</v>
      </c>
      <c r="D293" s="11" t="s">
        <v>260</v>
      </c>
      <c r="E293" s="19" t="s">
        <v>694</v>
      </c>
      <c r="F293" s="10">
        <v>42036</v>
      </c>
      <c r="G293" s="10">
        <v>44228</v>
      </c>
      <c r="H293" s="11">
        <v>7</v>
      </c>
      <c r="I293" s="20" t="s">
        <v>259</v>
      </c>
      <c r="J293" s="11" t="s">
        <v>261</v>
      </c>
      <c r="K293" s="11" t="s">
        <v>820</v>
      </c>
      <c r="L293" s="11">
        <v>2</v>
      </c>
    </row>
    <row r="294" spans="1:12">
      <c r="A294" s="11" t="s">
        <v>546</v>
      </c>
      <c r="D294" s="11" t="s">
        <v>260</v>
      </c>
      <c r="E294" s="19" t="s">
        <v>695</v>
      </c>
      <c r="F294" s="10">
        <v>42036</v>
      </c>
      <c r="G294" s="10">
        <v>44228</v>
      </c>
      <c r="H294" s="11">
        <v>7</v>
      </c>
      <c r="I294" s="20" t="s">
        <v>259</v>
      </c>
      <c r="J294" s="11" t="s">
        <v>261</v>
      </c>
      <c r="K294" s="11" t="s">
        <v>820</v>
      </c>
      <c r="L294" s="11">
        <v>2</v>
      </c>
    </row>
    <row r="295" spans="1:12">
      <c r="A295" s="11" t="s">
        <v>547</v>
      </c>
      <c r="D295" s="11" t="s">
        <v>260</v>
      </c>
      <c r="E295" s="19" t="s">
        <v>696</v>
      </c>
      <c r="F295" s="10">
        <v>42036</v>
      </c>
      <c r="G295" s="10">
        <v>44228</v>
      </c>
      <c r="H295" s="11">
        <v>7</v>
      </c>
      <c r="I295" s="20" t="s">
        <v>259</v>
      </c>
      <c r="J295" s="11" t="s">
        <v>261</v>
      </c>
      <c r="K295" s="11" t="s">
        <v>820</v>
      </c>
      <c r="L295" s="11">
        <v>2</v>
      </c>
    </row>
    <row r="296" spans="1:12">
      <c r="A296" s="11" t="s">
        <v>548</v>
      </c>
      <c r="D296" s="11" t="s">
        <v>260</v>
      </c>
      <c r="E296" s="19" t="s">
        <v>697</v>
      </c>
      <c r="F296" s="10">
        <v>42036</v>
      </c>
      <c r="G296" s="10">
        <v>44228</v>
      </c>
      <c r="H296" s="11">
        <v>7</v>
      </c>
      <c r="I296" s="20" t="s">
        <v>259</v>
      </c>
      <c r="J296" s="11" t="s">
        <v>261</v>
      </c>
      <c r="K296" s="11" t="s">
        <v>820</v>
      </c>
      <c r="L296" s="11">
        <v>2</v>
      </c>
    </row>
    <row r="297" spans="1:12">
      <c r="A297" s="11" t="s">
        <v>549</v>
      </c>
      <c r="D297" s="11" t="s">
        <v>260</v>
      </c>
      <c r="E297" s="19" t="s">
        <v>698</v>
      </c>
      <c r="F297" s="10">
        <v>42036</v>
      </c>
      <c r="G297" s="10">
        <v>44228</v>
      </c>
      <c r="H297" s="11">
        <v>7</v>
      </c>
      <c r="I297" s="11" t="s">
        <v>274</v>
      </c>
      <c r="J297" s="11" t="s">
        <v>275</v>
      </c>
      <c r="K297" s="11" t="s">
        <v>820</v>
      </c>
      <c r="L297" s="11">
        <v>2</v>
      </c>
    </row>
    <row r="298" spans="1:12">
      <c r="A298" s="11" t="s">
        <v>550</v>
      </c>
      <c r="D298" s="11" t="s">
        <v>260</v>
      </c>
      <c r="E298" s="19" t="s">
        <v>699</v>
      </c>
      <c r="F298" s="10">
        <v>42036</v>
      </c>
      <c r="G298" s="10">
        <v>44228</v>
      </c>
      <c r="H298" s="11">
        <v>7</v>
      </c>
      <c r="I298" s="11" t="s">
        <v>274</v>
      </c>
      <c r="J298" s="11" t="s">
        <v>275</v>
      </c>
      <c r="K298" s="11" t="s">
        <v>820</v>
      </c>
      <c r="L298" s="11">
        <v>2</v>
      </c>
    </row>
    <row r="299" spans="1:12">
      <c r="A299" s="11" t="s">
        <v>551</v>
      </c>
      <c r="D299" s="11" t="s">
        <v>260</v>
      </c>
      <c r="E299" s="19" t="s">
        <v>700</v>
      </c>
      <c r="F299" s="10">
        <v>42036</v>
      </c>
      <c r="G299" s="10">
        <v>44228</v>
      </c>
      <c r="H299" s="11">
        <v>7</v>
      </c>
      <c r="I299" s="11" t="s">
        <v>274</v>
      </c>
      <c r="J299" s="11" t="s">
        <v>275</v>
      </c>
      <c r="K299" s="11" t="s">
        <v>820</v>
      </c>
      <c r="L299" s="11">
        <v>2</v>
      </c>
    </row>
    <row r="300" spans="1:12">
      <c r="A300" s="11" t="s">
        <v>552</v>
      </c>
      <c r="D300" s="11" t="s">
        <v>260</v>
      </c>
      <c r="E300" s="19" t="s">
        <v>701</v>
      </c>
      <c r="F300" s="10">
        <v>42036</v>
      </c>
      <c r="G300" s="10">
        <v>44228</v>
      </c>
      <c r="H300" s="11">
        <v>7</v>
      </c>
      <c r="I300" s="11" t="s">
        <v>274</v>
      </c>
      <c r="J300" s="11" t="s">
        <v>275</v>
      </c>
      <c r="K300" s="11" t="s">
        <v>820</v>
      </c>
      <c r="L300" s="11">
        <v>2</v>
      </c>
    </row>
    <row r="301" spans="1:12">
      <c r="A301" s="11" t="s">
        <v>553</v>
      </c>
      <c r="D301" s="11" t="s">
        <v>260</v>
      </c>
      <c r="E301" s="19" t="s">
        <v>702</v>
      </c>
      <c r="F301" s="10">
        <v>42036</v>
      </c>
      <c r="G301" s="10">
        <v>44228</v>
      </c>
      <c r="H301" s="11">
        <v>7</v>
      </c>
      <c r="I301" s="11" t="s">
        <v>274</v>
      </c>
      <c r="J301" s="11" t="s">
        <v>275</v>
      </c>
      <c r="K301" s="11" t="s">
        <v>820</v>
      </c>
      <c r="L301" s="11">
        <v>2</v>
      </c>
    </row>
    <row r="302" spans="1:12">
      <c r="A302" s="11" t="s">
        <v>554</v>
      </c>
      <c r="D302" s="11" t="s">
        <v>260</v>
      </c>
      <c r="E302" s="19" t="s">
        <v>703</v>
      </c>
      <c r="F302" s="10">
        <v>42036</v>
      </c>
      <c r="G302" s="10">
        <v>44228</v>
      </c>
      <c r="H302" s="11">
        <v>7</v>
      </c>
      <c r="I302" s="11" t="s">
        <v>274</v>
      </c>
      <c r="J302" s="11" t="s">
        <v>275</v>
      </c>
      <c r="K302" s="11" t="s">
        <v>820</v>
      </c>
      <c r="L302" s="11">
        <v>2</v>
      </c>
    </row>
    <row r="303" spans="1:12">
      <c r="A303" s="11" t="s">
        <v>555</v>
      </c>
      <c r="D303" s="11" t="s">
        <v>260</v>
      </c>
      <c r="E303" s="19" t="s">
        <v>704</v>
      </c>
      <c r="F303" s="10">
        <v>42036</v>
      </c>
      <c r="G303" s="10">
        <v>44228</v>
      </c>
      <c r="H303" s="11">
        <v>7</v>
      </c>
      <c r="I303" s="11" t="s">
        <v>274</v>
      </c>
      <c r="J303" s="11" t="s">
        <v>275</v>
      </c>
      <c r="K303" s="11" t="s">
        <v>820</v>
      </c>
      <c r="L303" s="11">
        <v>2</v>
      </c>
    </row>
    <row r="304" spans="1:12">
      <c r="A304" s="11" t="s">
        <v>556</v>
      </c>
      <c r="D304" s="11" t="s">
        <v>260</v>
      </c>
      <c r="E304" s="19" t="s">
        <v>705</v>
      </c>
      <c r="F304" s="10">
        <v>42036</v>
      </c>
      <c r="G304" s="10">
        <v>44228</v>
      </c>
      <c r="H304" s="11">
        <v>7</v>
      </c>
      <c r="I304" s="11" t="s">
        <v>274</v>
      </c>
      <c r="J304" s="11" t="s">
        <v>275</v>
      </c>
      <c r="K304" s="11" t="s">
        <v>820</v>
      </c>
      <c r="L304" s="11">
        <v>2</v>
      </c>
    </row>
    <row r="305" spans="1:12">
      <c r="A305" s="11" t="s">
        <v>557</v>
      </c>
      <c r="D305" s="11" t="s">
        <v>260</v>
      </c>
      <c r="E305" s="19" t="s">
        <v>706</v>
      </c>
      <c r="F305" s="10">
        <v>42036</v>
      </c>
      <c r="G305" s="10">
        <v>44228</v>
      </c>
      <c r="H305" s="11">
        <v>7</v>
      </c>
      <c r="I305" s="11" t="s">
        <v>274</v>
      </c>
      <c r="J305" s="11" t="s">
        <v>275</v>
      </c>
      <c r="K305" s="11" t="s">
        <v>820</v>
      </c>
      <c r="L305" s="11">
        <v>2</v>
      </c>
    </row>
    <row r="306" spans="1:12">
      <c r="A306" s="11" t="s">
        <v>558</v>
      </c>
      <c r="D306" s="11" t="s">
        <v>260</v>
      </c>
      <c r="E306" s="19" t="s">
        <v>707</v>
      </c>
      <c r="F306" s="10">
        <v>42036</v>
      </c>
      <c r="G306" s="10">
        <v>44228</v>
      </c>
      <c r="H306" s="11">
        <v>7</v>
      </c>
      <c r="I306" s="20" t="s">
        <v>259</v>
      </c>
      <c r="J306" s="11" t="s">
        <v>261</v>
      </c>
      <c r="K306" s="11" t="s">
        <v>820</v>
      </c>
      <c r="L306" s="11">
        <v>2</v>
      </c>
    </row>
    <row r="307" spans="1:12">
      <c r="A307" s="11" t="s">
        <v>559</v>
      </c>
      <c r="D307" s="11" t="s">
        <v>260</v>
      </c>
      <c r="E307" s="19" t="s">
        <v>708</v>
      </c>
      <c r="F307" s="10">
        <v>42036</v>
      </c>
      <c r="G307" s="10">
        <v>44228</v>
      </c>
      <c r="H307" s="11">
        <v>7</v>
      </c>
      <c r="I307" s="20" t="s">
        <v>259</v>
      </c>
      <c r="J307" s="11" t="s">
        <v>261</v>
      </c>
      <c r="K307" s="11" t="s">
        <v>820</v>
      </c>
      <c r="L307" s="11">
        <v>2</v>
      </c>
    </row>
    <row r="308" spans="1:12">
      <c r="A308" s="11" t="s">
        <v>560</v>
      </c>
      <c r="D308" s="11" t="s">
        <v>260</v>
      </c>
      <c r="E308" s="19" t="s">
        <v>709</v>
      </c>
      <c r="F308" s="10">
        <v>42036</v>
      </c>
      <c r="G308" s="10">
        <v>44228</v>
      </c>
      <c r="H308" s="11">
        <v>7</v>
      </c>
      <c r="I308" s="20" t="s">
        <v>259</v>
      </c>
      <c r="J308" s="11" t="s">
        <v>261</v>
      </c>
      <c r="K308" s="11" t="s">
        <v>820</v>
      </c>
      <c r="L308" s="11">
        <v>2</v>
      </c>
    </row>
    <row r="309" spans="1:12">
      <c r="A309" s="11" t="s">
        <v>561</v>
      </c>
      <c r="D309" s="11" t="s">
        <v>260</v>
      </c>
      <c r="E309" s="19" t="s">
        <v>710</v>
      </c>
      <c r="F309" s="10">
        <v>42036</v>
      </c>
      <c r="G309" s="10">
        <v>44228</v>
      </c>
      <c r="H309" s="11">
        <v>7</v>
      </c>
      <c r="I309" s="20" t="s">
        <v>259</v>
      </c>
      <c r="J309" s="11" t="s">
        <v>261</v>
      </c>
      <c r="K309" s="11" t="s">
        <v>820</v>
      </c>
      <c r="L309" s="11">
        <v>2</v>
      </c>
    </row>
    <row r="310" spans="1:12">
      <c r="A310" s="11" t="s">
        <v>562</v>
      </c>
      <c r="D310" s="11" t="s">
        <v>260</v>
      </c>
      <c r="E310" s="19" t="s">
        <v>711</v>
      </c>
      <c r="F310" s="10">
        <v>42036</v>
      </c>
      <c r="G310" s="10">
        <v>44228</v>
      </c>
      <c r="H310" s="11">
        <v>7</v>
      </c>
      <c r="I310" s="20" t="s">
        <v>259</v>
      </c>
      <c r="J310" s="11" t="s">
        <v>261</v>
      </c>
      <c r="K310" s="11" t="s">
        <v>820</v>
      </c>
      <c r="L310" s="11">
        <v>2</v>
      </c>
    </row>
    <row r="311" spans="1:12">
      <c r="A311" s="11" t="s">
        <v>563</v>
      </c>
      <c r="D311" s="11" t="s">
        <v>260</v>
      </c>
      <c r="E311" s="19" t="s">
        <v>712</v>
      </c>
      <c r="F311" s="10">
        <v>42036</v>
      </c>
      <c r="G311" s="10">
        <v>44228</v>
      </c>
      <c r="H311" s="11">
        <v>7</v>
      </c>
      <c r="I311" s="20" t="s">
        <v>259</v>
      </c>
      <c r="J311" s="11" t="s">
        <v>261</v>
      </c>
      <c r="K311" s="11" t="s">
        <v>820</v>
      </c>
      <c r="L311" s="11">
        <v>2</v>
      </c>
    </row>
    <row r="312" spans="1:12">
      <c r="A312" s="11" t="s">
        <v>564</v>
      </c>
      <c r="D312" s="11" t="s">
        <v>260</v>
      </c>
      <c r="E312" s="19" t="s">
        <v>713</v>
      </c>
      <c r="F312" s="10">
        <v>42036</v>
      </c>
      <c r="G312" s="10">
        <v>44228</v>
      </c>
      <c r="H312" s="11">
        <v>7</v>
      </c>
      <c r="I312" s="20" t="s">
        <v>259</v>
      </c>
      <c r="J312" s="11" t="s">
        <v>261</v>
      </c>
      <c r="K312" s="11" t="s">
        <v>820</v>
      </c>
      <c r="L312" s="11">
        <v>2</v>
      </c>
    </row>
    <row r="313" spans="1:12">
      <c r="A313" s="11" t="s">
        <v>565</v>
      </c>
      <c r="D313" s="11" t="s">
        <v>260</v>
      </c>
      <c r="E313" s="19" t="s">
        <v>714</v>
      </c>
      <c r="F313" s="10">
        <v>42036</v>
      </c>
      <c r="G313" s="10">
        <v>44228</v>
      </c>
      <c r="H313" s="11">
        <v>7</v>
      </c>
      <c r="I313" s="20" t="s">
        <v>259</v>
      </c>
      <c r="J313" s="11" t="s">
        <v>261</v>
      </c>
      <c r="K313" s="11" t="s">
        <v>820</v>
      </c>
      <c r="L313" s="11">
        <v>2</v>
      </c>
    </row>
    <row r="314" spans="1:12">
      <c r="A314" s="11" t="s">
        <v>566</v>
      </c>
      <c r="D314" s="11" t="s">
        <v>260</v>
      </c>
      <c r="E314" s="19" t="s">
        <v>715</v>
      </c>
      <c r="F314" s="10">
        <v>42036</v>
      </c>
      <c r="G314" s="10">
        <v>44228</v>
      </c>
      <c r="H314" s="11">
        <v>7</v>
      </c>
      <c r="I314" s="20" t="s">
        <v>259</v>
      </c>
      <c r="J314" s="11" t="s">
        <v>261</v>
      </c>
      <c r="K314" s="11" t="s">
        <v>820</v>
      </c>
      <c r="L314" s="11">
        <v>2</v>
      </c>
    </row>
    <row r="315" spans="1:12">
      <c r="A315" s="11" t="s">
        <v>567</v>
      </c>
      <c r="D315" s="11" t="s">
        <v>260</v>
      </c>
      <c r="E315" s="19" t="s">
        <v>716</v>
      </c>
      <c r="F315" s="10">
        <v>42036</v>
      </c>
      <c r="G315" s="10">
        <v>44228</v>
      </c>
      <c r="H315" s="11">
        <v>7</v>
      </c>
      <c r="I315" s="20" t="s">
        <v>259</v>
      </c>
      <c r="J315" s="11" t="s">
        <v>261</v>
      </c>
      <c r="K315" s="11" t="s">
        <v>820</v>
      </c>
      <c r="L315" s="11">
        <v>2</v>
      </c>
    </row>
    <row r="316" spans="1:12">
      <c r="A316" s="11" t="s">
        <v>568</v>
      </c>
      <c r="D316" s="11" t="s">
        <v>260</v>
      </c>
      <c r="E316" s="19" t="s">
        <v>717</v>
      </c>
      <c r="F316" s="10">
        <v>42036</v>
      </c>
      <c r="G316" s="10">
        <v>44228</v>
      </c>
      <c r="H316" s="11">
        <v>7</v>
      </c>
      <c r="I316" s="20" t="s">
        <v>259</v>
      </c>
      <c r="J316" s="11" t="s">
        <v>261</v>
      </c>
      <c r="K316" s="11" t="s">
        <v>820</v>
      </c>
      <c r="L316" s="11">
        <v>2</v>
      </c>
    </row>
    <row r="317" spans="1:12">
      <c r="A317" s="11" t="s">
        <v>569</v>
      </c>
      <c r="D317" s="11" t="s">
        <v>260</v>
      </c>
      <c r="E317" s="19" t="s">
        <v>718</v>
      </c>
      <c r="F317" s="10">
        <v>42036</v>
      </c>
      <c r="G317" s="10">
        <v>44228</v>
      </c>
      <c r="H317" s="11">
        <v>7</v>
      </c>
      <c r="I317" s="20" t="s">
        <v>259</v>
      </c>
      <c r="J317" s="11" t="s">
        <v>261</v>
      </c>
      <c r="K317" s="11" t="s">
        <v>820</v>
      </c>
      <c r="L317" s="11">
        <v>2</v>
      </c>
    </row>
    <row r="318" spans="1:12">
      <c r="A318" s="11" t="s">
        <v>570</v>
      </c>
      <c r="D318" s="11" t="s">
        <v>260</v>
      </c>
      <c r="E318" s="19" t="s">
        <v>719</v>
      </c>
      <c r="F318" s="10">
        <v>42036</v>
      </c>
      <c r="G318" s="10">
        <v>44228</v>
      </c>
      <c r="H318" s="11">
        <v>7</v>
      </c>
      <c r="I318" s="11" t="s">
        <v>274</v>
      </c>
      <c r="J318" s="11" t="s">
        <v>275</v>
      </c>
      <c r="K318" s="11" t="s">
        <v>820</v>
      </c>
      <c r="L318" s="11">
        <v>2</v>
      </c>
    </row>
    <row r="319" spans="1:12">
      <c r="A319" s="11" t="s">
        <v>571</v>
      </c>
      <c r="D319" s="11" t="s">
        <v>260</v>
      </c>
      <c r="E319" s="19" t="s">
        <v>720</v>
      </c>
      <c r="F319" s="10">
        <v>42036</v>
      </c>
      <c r="G319" s="10">
        <v>44228</v>
      </c>
      <c r="H319" s="11">
        <v>7</v>
      </c>
      <c r="I319" s="11" t="s">
        <v>274</v>
      </c>
      <c r="J319" s="11" t="s">
        <v>275</v>
      </c>
      <c r="K319" s="11" t="s">
        <v>820</v>
      </c>
      <c r="L319" s="11">
        <v>2</v>
      </c>
    </row>
    <row r="320" spans="1:12">
      <c r="A320" s="11" t="s">
        <v>572</v>
      </c>
      <c r="D320" s="11" t="s">
        <v>260</v>
      </c>
      <c r="E320" s="19" t="s">
        <v>721</v>
      </c>
      <c r="F320" s="10">
        <v>42036</v>
      </c>
      <c r="G320" s="10">
        <v>44228</v>
      </c>
      <c r="H320" s="11">
        <v>7</v>
      </c>
      <c r="I320" s="11" t="s">
        <v>274</v>
      </c>
      <c r="J320" s="11" t="s">
        <v>275</v>
      </c>
      <c r="K320" s="11" t="s">
        <v>820</v>
      </c>
      <c r="L320" s="11">
        <v>2</v>
      </c>
    </row>
    <row r="321" spans="1:12">
      <c r="A321" s="11" t="s">
        <v>573</v>
      </c>
      <c r="D321" s="11" t="s">
        <v>260</v>
      </c>
      <c r="E321" s="19" t="s">
        <v>722</v>
      </c>
      <c r="F321" s="10">
        <v>42036</v>
      </c>
      <c r="G321" s="10">
        <v>44228</v>
      </c>
      <c r="H321" s="11">
        <v>7</v>
      </c>
      <c r="I321" s="11" t="s">
        <v>274</v>
      </c>
      <c r="J321" s="11" t="s">
        <v>275</v>
      </c>
      <c r="K321" s="11" t="s">
        <v>820</v>
      </c>
      <c r="L321" s="11">
        <v>2</v>
      </c>
    </row>
    <row r="322" spans="1:12">
      <c r="A322" s="11" t="s">
        <v>574</v>
      </c>
      <c r="D322" s="11" t="s">
        <v>260</v>
      </c>
      <c r="E322" s="19" t="s">
        <v>723</v>
      </c>
      <c r="F322" s="10">
        <v>42036</v>
      </c>
      <c r="G322" s="10">
        <v>44228</v>
      </c>
      <c r="H322" s="11">
        <v>7</v>
      </c>
      <c r="I322" s="11" t="s">
        <v>274</v>
      </c>
      <c r="J322" s="11" t="s">
        <v>275</v>
      </c>
      <c r="K322" s="11" t="s">
        <v>820</v>
      </c>
      <c r="L322" s="11">
        <v>2</v>
      </c>
    </row>
    <row r="323" spans="1:12">
      <c r="A323" s="11" t="s">
        <v>575</v>
      </c>
      <c r="D323" s="11" t="s">
        <v>260</v>
      </c>
      <c r="E323" s="19" t="s">
        <v>724</v>
      </c>
      <c r="F323" s="10">
        <v>42036</v>
      </c>
      <c r="G323" s="10">
        <v>44228</v>
      </c>
      <c r="H323" s="11">
        <v>7</v>
      </c>
      <c r="I323" s="11" t="s">
        <v>274</v>
      </c>
      <c r="J323" s="11" t="s">
        <v>275</v>
      </c>
      <c r="K323" s="11" t="s">
        <v>820</v>
      </c>
      <c r="L323" s="11">
        <v>2</v>
      </c>
    </row>
    <row r="324" spans="1:12">
      <c r="A324" s="11" t="s">
        <v>576</v>
      </c>
      <c r="D324" s="11" t="s">
        <v>260</v>
      </c>
      <c r="E324" s="19" t="s">
        <v>725</v>
      </c>
      <c r="F324" s="10">
        <v>42036</v>
      </c>
      <c r="G324" s="10">
        <v>44228</v>
      </c>
      <c r="H324" s="11">
        <v>7</v>
      </c>
      <c r="I324" s="11" t="s">
        <v>274</v>
      </c>
      <c r="J324" s="11" t="s">
        <v>275</v>
      </c>
      <c r="K324" s="11" t="s">
        <v>820</v>
      </c>
      <c r="L324" s="11">
        <v>2</v>
      </c>
    </row>
    <row r="325" spans="1:12">
      <c r="A325" s="11" t="s">
        <v>577</v>
      </c>
      <c r="D325" s="11" t="s">
        <v>260</v>
      </c>
      <c r="E325" s="19" t="s">
        <v>726</v>
      </c>
      <c r="F325" s="10">
        <v>42036</v>
      </c>
      <c r="G325" s="10">
        <v>44228</v>
      </c>
      <c r="H325" s="11">
        <v>7</v>
      </c>
      <c r="I325" s="11" t="s">
        <v>274</v>
      </c>
      <c r="J325" s="11" t="s">
        <v>275</v>
      </c>
      <c r="K325" s="11" t="s">
        <v>820</v>
      </c>
      <c r="L325" s="11">
        <v>2</v>
      </c>
    </row>
    <row r="326" spans="1:12">
      <c r="A326" s="11" t="s">
        <v>578</v>
      </c>
      <c r="D326" s="11" t="s">
        <v>260</v>
      </c>
      <c r="E326" s="19" t="s">
        <v>727</v>
      </c>
      <c r="F326" s="10">
        <v>42036</v>
      </c>
      <c r="G326" s="10">
        <v>44228</v>
      </c>
      <c r="H326" s="11">
        <v>7</v>
      </c>
      <c r="I326" s="11" t="s">
        <v>274</v>
      </c>
      <c r="J326" s="11" t="s">
        <v>275</v>
      </c>
      <c r="K326" s="11" t="s">
        <v>820</v>
      </c>
      <c r="L326" s="11">
        <v>2</v>
      </c>
    </row>
    <row r="327" spans="1:12">
      <c r="A327" s="11" t="s">
        <v>579</v>
      </c>
      <c r="D327" s="11" t="s">
        <v>260</v>
      </c>
      <c r="E327" s="19" t="s">
        <v>728</v>
      </c>
      <c r="F327" s="10">
        <v>42036</v>
      </c>
      <c r="G327" s="10">
        <v>44228</v>
      </c>
      <c r="H327" s="11">
        <v>7</v>
      </c>
      <c r="I327" s="20" t="s">
        <v>259</v>
      </c>
      <c r="J327" s="11" t="s">
        <v>261</v>
      </c>
      <c r="K327" s="11" t="s">
        <v>820</v>
      </c>
      <c r="L327" s="11">
        <v>2</v>
      </c>
    </row>
    <row r="328" spans="1:12">
      <c r="A328" s="11" t="s">
        <v>580</v>
      </c>
      <c r="D328" s="11" t="s">
        <v>260</v>
      </c>
      <c r="E328" s="19" t="s">
        <v>729</v>
      </c>
      <c r="F328" s="10">
        <v>42036</v>
      </c>
      <c r="G328" s="10">
        <v>44228</v>
      </c>
      <c r="H328" s="11">
        <v>7</v>
      </c>
      <c r="I328" s="20" t="s">
        <v>259</v>
      </c>
      <c r="J328" s="11" t="s">
        <v>261</v>
      </c>
      <c r="K328" s="11" t="s">
        <v>820</v>
      </c>
      <c r="L328" s="11">
        <v>2</v>
      </c>
    </row>
    <row r="329" spans="1:12">
      <c r="A329" s="11" t="s">
        <v>581</v>
      </c>
      <c r="D329" s="11" t="s">
        <v>260</v>
      </c>
      <c r="E329" s="19" t="s">
        <v>730</v>
      </c>
      <c r="F329" s="10">
        <v>42036</v>
      </c>
      <c r="G329" s="10">
        <v>44228</v>
      </c>
      <c r="H329" s="11">
        <v>7</v>
      </c>
      <c r="I329" s="20" t="s">
        <v>259</v>
      </c>
      <c r="J329" s="11" t="s">
        <v>261</v>
      </c>
      <c r="K329" s="11" t="s">
        <v>820</v>
      </c>
      <c r="L329" s="11">
        <v>2</v>
      </c>
    </row>
    <row r="330" spans="1:12">
      <c r="A330" s="11" t="s">
        <v>582</v>
      </c>
      <c r="D330" s="11" t="s">
        <v>260</v>
      </c>
      <c r="E330" s="19" t="s">
        <v>731</v>
      </c>
      <c r="F330" s="10">
        <v>42036</v>
      </c>
      <c r="G330" s="10">
        <v>44228</v>
      </c>
      <c r="H330" s="11">
        <v>7</v>
      </c>
      <c r="I330" s="20" t="s">
        <v>259</v>
      </c>
      <c r="J330" s="11" t="s">
        <v>261</v>
      </c>
      <c r="K330" s="11" t="s">
        <v>820</v>
      </c>
      <c r="L330" s="11">
        <v>2</v>
      </c>
    </row>
    <row r="331" spans="1:12">
      <c r="A331" s="11" t="s">
        <v>583</v>
      </c>
      <c r="D331" s="11" t="s">
        <v>260</v>
      </c>
      <c r="E331" s="19" t="s">
        <v>732</v>
      </c>
      <c r="F331" s="10">
        <v>42036</v>
      </c>
      <c r="G331" s="10">
        <v>44228</v>
      </c>
      <c r="H331" s="11">
        <v>7</v>
      </c>
      <c r="I331" s="20" t="s">
        <v>259</v>
      </c>
      <c r="J331" s="11" t="s">
        <v>261</v>
      </c>
      <c r="K331" s="11" t="s">
        <v>820</v>
      </c>
      <c r="L331" s="11">
        <v>2</v>
      </c>
    </row>
    <row r="332" spans="1:12">
      <c r="A332" s="11" t="s">
        <v>584</v>
      </c>
      <c r="D332" s="11" t="s">
        <v>260</v>
      </c>
      <c r="E332" s="19" t="s">
        <v>733</v>
      </c>
      <c r="F332" s="10">
        <v>42036</v>
      </c>
      <c r="G332" s="10">
        <v>44228</v>
      </c>
      <c r="H332" s="11">
        <v>7</v>
      </c>
      <c r="I332" s="20" t="s">
        <v>259</v>
      </c>
      <c r="J332" s="11" t="s">
        <v>261</v>
      </c>
      <c r="K332" s="11" t="s">
        <v>820</v>
      </c>
      <c r="L332" s="11">
        <v>2</v>
      </c>
    </row>
    <row r="333" spans="1:12">
      <c r="A333" s="11" t="s">
        <v>585</v>
      </c>
      <c r="D333" s="11" t="s">
        <v>260</v>
      </c>
      <c r="E333" s="19" t="s">
        <v>734</v>
      </c>
      <c r="F333" s="10">
        <v>42036</v>
      </c>
      <c r="G333" s="10">
        <v>44228</v>
      </c>
      <c r="H333" s="11">
        <v>7</v>
      </c>
      <c r="I333" s="20" t="s">
        <v>259</v>
      </c>
      <c r="J333" s="11" t="s">
        <v>261</v>
      </c>
      <c r="K333" s="11" t="s">
        <v>820</v>
      </c>
      <c r="L333" s="11">
        <v>2</v>
      </c>
    </row>
    <row r="334" spans="1:12">
      <c r="A334" s="11" t="s">
        <v>586</v>
      </c>
      <c r="D334" s="11" t="s">
        <v>260</v>
      </c>
      <c r="E334" s="19" t="s">
        <v>735</v>
      </c>
      <c r="F334" s="10">
        <v>42036</v>
      </c>
      <c r="G334" s="10">
        <v>44228</v>
      </c>
      <c r="H334" s="11">
        <v>7</v>
      </c>
      <c r="I334" s="20" t="s">
        <v>259</v>
      </c>
      <c r="J334" s="11" t="s">
        <v>261</v>
      </c>
      <c r="K334" s="11" t="s">
        <v>820</v>
      </c>
      <c r="L334" s="11">
        <v>2</v>
      </c>
    </row>
    <row r="335" spans="1:12">
      <c r="A335" s="11" t="s">
        <v>587</v>
      </c>
      <c r="D335" s="11" t="s">
        <v>260</v>
      </c>
      <c r="E335" s="19" t="s">
        <v>736</v>
      </c>
      <c r="F335" s="10">
        <v>42036</v>
      </c>
      <c r="G335" s="10">
        <v>44228</v>
      </c>
      <c r="H335" s="11">
        <v>7</v>
      </c>
      <c r="I335" s="20" t="s">
        <v>259</v>
      </c>
      <c r="J335" s="11" t="s">
        <v>261</v>
      </c>
      <c r="K335" s="11" t="s">
        <v>820</v>
      </c>
      <c r="L335" s="11">
        <v>2</v>
      </c>
    </row>
    <row r="336" spans="1:12">
      <c r="A336" s="11" t="s">
        <v>588</v>
      </c>
      <c r="D336" s="11" t="s">
        <v>260</v>
      </c>
      <c r="E336" s="19" t="s">
        <v>737</v>
      </c>
      <c r="F336" s="10">
        <v>42036</v>
      </c>
      <c r="G336" s="10">
        <v>44228</v>
      </c>
      <c r="H336" s="11">
        <v>7</v>
      </c>
      <c r="I336" s="20" t="s">
        <v>259</v>
      </c>
      <c r="J336" s="11" t="s">
        <v>261</v>
      </c>
      <c r="K336" s="11" t="s">
        <v>820</v>
      </c>
      <c r="L336" s="11">
        <v>2</v>
      </c>
    </row>
    <row r="337" spans="1:12">
      <c r="A337" s="11" t="s">
        <v>589</v>
      </c>
      <c r="D337" s="11" t="s">
        <v>260</v>
      </c>
      <c r="E337" s="19" t="s">
        <v>738</v>
      </c>
      <c r="F337" s="10">
        <v>42036</v>
      </c>
      <c r="G337" s="10">
        <v>44228</v>
      </c>
      <c r="H337" s="11">
        <v>7</v>
      </c>
      <c r="I337" s="20" t="s">
        <v>259</v>
      </c>
      <c r="J337" s="11" t="s">
        <v>261</v>
      </c>
      <c r="K337" s="11" t="s">
        <v>820</v>
      </c>
      <c r="L337" s="11">
        <v>2</v>
      </c>
    </row>
    <row r="338" spans="1:12">
      <c r="A338" s="11" t="s">
        <v>590</v>
      </c>
      <c r="D338" s="11" t="s">
        <v>260</v>
      </c>
      <c r="E338" s="19" t="s">
        <v>739</v>
      </c>
      <c r="F338" s="10">
        <v>42036</v>
      </c>
      <c r="G338" s="10">
        <v>44228</v>
      </c>
      <c r="H338" s="11">
        <v>7</v>
      </c>
      <c r="I338" s="20" t="s">
        <v>259</v>
      </c>
      <c r="J338" s="11" t="s">
        <v>261</v>
      </c>
      <c r="K338" s="11" t="s">
        <v>820</v>
      </c>
      <c r="L338" s="11">
        <v>2</v>
      </c>
    </row>
    <row r="339" spans="1:12">
      <c r="A339" s="11" t="s">
        <v>591</v>
      </c>
      <c r="D339" s="11" t="s">
        <v>260</v>
      </c>
      <c r="E339" s="19" t="s">
        <v>740</v>
      </c>
      <c r="F339" s="10">
        <v>42036</v>
      </c>
      <c r="G339" s="10">
        <v>44228</v>
      </c>
      <c r="H339" s="11">
        <v>7</v>
      </c>
      <c r="I339" s="11" t="s">
        <v>274</v>
      </c>
      <c r="J339" s="11" t="s">
        <v>275</v>
      </c>
      <c r="K339" s="11" t="s">
        <v>820</v>
      </c>
      <c r="L339" s="11">
        <v>2</v>
      </c>
    </row>
    <row r="340" spans="1:12">
      <c r="A340" s="11" t="s">
        <v>592</v>
      </c>
      <c r="D340" s="11" t="s">
        <v>260</v>
      </c>
      <c r="E340" s="19" t="s">
        <v>741</v>
      </c>
      <c r="F340" s="10">
        <v>42036</v>
      </c>
      <c r="G340" s="10">
        <v>44228</v>
      </c>
      <c r="H340" s="11">
        <v>7</v>
      </c>
      <c r="I340" s="11" t="s">
        <v>274</v>
      </c>
      <c r="J340" s="11" t="s">
        <v>275</v>
      </c>
      <c r="K340" s="11" t="s">
        <v>820</v>
      </c>
      <c r="L340" s="11">
        <v>2</v>
      </c>
    </row>
    <row r="341" spans="1:12">
      <c r="A341" s="11" t="s">
        <v>593</v>
      </c>
      <c r="D341" s="11" t="s">
        <v>260</v>
      </c>
      <c r="E341" s="19" t="s">
        <v>742</v>
      </c>
      <c r="F341" s="10">
        <v>42036</v>
      </c>
      <c r="G341" s="10">
        <v>44228</v>
      </c>
      <c r="H341" s="11">
        <v>7</v>
      </c>
      <c r="I341" s="11" t="s">
        <v>274</v>
      </c>
      <c r="J341" s="11" t="s">
        <v>275</v>
      </c>
      <c r="K341" s="11" t="s">
        <v>820</v>
      </c>
      <c r="L341" s="11">
        <v>2</v>
      </c>
    </row>
    <row r="342" spans="1:12">
      <c r="A342" s="11" t="s">
        <v>594</v>
      </c>
      <c r="D342" s="11" t="s">
        <v>260</v>
      </c>
      <c r="E342" s="19" t="s">
        <v>743</v>
      </c>
      <c r="F342" s="10">
        <v>42036</v>
      </c>
      <c r="G342" s="10">
        <v>44228</v>
      </c>
      <c r="H342" s="11">
        <v>7</v>
      </c>
      <c r="I342" s="11" t="s">
        <v>274</v>
      </c>
      <c r="J342" s="11" t="s">
        <v>275</v>
      </c>
      <c r="K342" s="11" t="s">
        <v>820</v>
      </c>
      <c r="L342" s="11">
        <v>2</v>
      </c>
    </row>
    <row r="343" spans="1:12">
      <c r="A343" s="11" t="s">
        <v>595</v>
      </c>
      <c r="D343" s="11" t="s">
        <v>260</v>
      </c>
      <c r="E343" s="19" t="s">
        <v>744</v>
      </c>
      <c r="F343" s="10">
        <v>42036</v>
      </c>
      <c r="G343" s="10">
        <v>44228</v>
      </c>
      <c r="H343" s="11">
        <v>7</v>
      </c>
      <c r="I343" s="11" t="s">
        <v>274</v>
      </c>
      <c r="J343" s="11" t="s">
        <v>275</v>
      </c>
      <c r="K343" s="11" t="s">
        <v>820</v>
      </c>
      <c r="L343" s="11">
        <v>2</v>
      </c>
    </row>
    <row r="344" spans="1:12">
      <c r="A344" s="11" t="s">
        <v>596</v>
      </c>
      <c r="D344" s="11" t="s">
        <v>260</v>
      </c>
      <c r="E344" s="19" t="s">
        <v>745</v>
      </c>
      <c r="F344" s="10">
        <v>42036</v>
      </c>
      <c r="G344" s="10">
        <v>44228</v>
      </c>
      <c r="H344" s="11">
        <v>7</v>
      </c>
      <c r="I344" s="11" t="s">
        <v>274</v>
      </c>
      <c r="J344" s="11" t="s">
        <v>275</v>
      </c>
      <c r="K344" s="11" t="s">
        <v>820</v>
      </c>
      <c r="L344" s="11">
        <v>2</v>
      </c>
    </row>
    <row r="345" spans="1:12">
      <c r="A345" s="11" t="s">
        <v>597</v>
      </c>
      <c r="D345" s="11" t="s">
        <v>260</v>
      </c>
      <c r="E345" s="19" t="s">
        <v>746</v>
      </c>
      <c r="F345" s="10">
        <v>42036</v>
      </c>
      <c r="G345" s="10">
        <v>44228</v>
      </c>
      <c r="H345" s="11">
        <v>7</v>
      </c>
      <c r="I345" s="11" t="s">
        <v>274</v>
      </c>
      <c r="J345" s="11" t="s">
        <v>275</v>
      </c>
      <c r="K345" s="11" t="s">
        <v>820</v>
      </c>
      <c r="L345" s="11">
        <v>2</v>
      </c>
    </row>
    <row r="346" spans="1:12">
      <c r="A346" s="11" t="s">
        <v>598</v>
      </c>
      <c r="D346" s="11" t="s">
        <v>260</v>
      </c>
      <c r="E346" s="19" t="s">
        <v>747</v>
      </c>
      <c r="F346" s="10">
        <v>42036</v>
      </c>
      <c r="G346" s="10">
        <v>44228</v>
      </c>
      <c r="H346" s="11">
        <v>7</v>
      </c>
      <c r="I346" s="11" t="s">
        <v>274</v>
      </c>
      <c r="J346" s="11" t="s">
        <v>275</v>
      </c>
      <c r="K346" s="11" t="s">
        <v>820</v>
      </c>
      <c r="L346" s="11">
        <v>2</v>
      </c>
    </row>
    <row r="347" spans="1:12">
      <c r="A347" s="11" t="s">
        <v>599</v>
      </c>
      <c r="D347" s="11" t="s">
        <v>260</v>
      </c>
      <c r="E347" s="19" t="s">
        <v>748</v>
      </c>
      <c r="F347" s="10">
        <v>42036</v>
      </c>
      <c r="G347" s="10">
        <v>44228</v>
      </c>
      <c r="H347" s="11">
        <v>7</v>
      </c>
      <c r="I347" s="11" t="s">
        <v>274</v>
      </c>
      <c r="J347" s="11" t="s">
        <v>275</v>
      </c>
      <c r="K347" s="11" t="s">
        <v>820</v>
      </c>
      <c r="L347" s="11">
        <v>2</v>
      </c>
    </row>
    <row r="348" spans="1:12">
      <c r="A348" s="11" t="s">
        <v>600</v>
      </c>
      <c r="D348" s="11" t="s">
        <v>260</v>
      </c>
      <c r="E348" s="19" t="s">
        <v>749</v>
      </c>
      <c r="F348" s="10">
        <v>42036</v>
      </c>
      <c r="G348" s="10">
        <v>44228</v>
      </c>
      <c r="H348" s="11">
        <v>7</v>
      </c>
      <c r="I348" s="20" t="s">
        <v>259</v>
      </c>
      <c r="J348" s="11" t="s">
        <v>261</v>
      </c>
      <c r="K348" s="11" t="s">
        <v>820</v>
      </c>
      <c r="L348" s="11">
        <v>2</v>
      </c>
    </row>
    <row r="349" spans="1:12">
      <c r="A349" s="11" t="s">
        <v>601</v>
      </c>
      <c r="D349" s="11" t="s">
        <v>260</v>
      </c>
      <c r="E349" s="19" t="s">
        <v>750</v>
      </c>
      <c r="F349" s="10">
        <v>42036</v>
      </c>
      <c r="G349" s="10">
        <v>44228</v>
      </c>
      <c r="H349" s="11">
        <v>7</v>
      </c>
      <c r="I349" s="20" t="s">
        <v>259</v>
      </c>
      <c r="J349" s="11" t="s">
        <v>261</v>
      </c>
      <c r="K349" s="11" t="s">
        <v>820</v>
      </c>
      <c r="L349" s="11">
        <v>2</v>
      </c>
    </row>
    <row r="350" spans="1:12">
      <c r="A350" s="11" t="s">
        <v>602</v>
      </c>
      <c r="D350" s="11" t="s">
        <v>260</v>
      </c>
      <c r="E350" s="19" t="s">
        <v>751</v>
      </c>
      <c r="F350" s="10">
        <v>42036</v>
      </c>
      <c r="G350" s="10">
        <v>44228</v>
      </c>
      <c r="H350" s="11">
        <v>7</v>
      </c>
      <c r="I350" s="20" t="s">
        <v>259</v>
      </c>
      <c r="J350" s="11" t="s">
        <v>261</v>
      </c>
      <c r="K350" s="11" t="s">
        <v>820</v>
      </c>
      <c r="L350" s="11">
        <v>2</v>
      </c>
    </row>
    <row r="351" spans="1:12">
      <c r="A351" s="11" t="s">
        <v>603</v>
      </c>
      <c r="D351" s="11" t="s">
        <v>260</v>
      </c>
      <c r="E351" s="19" t="s">
        <v>752</v>
      </c>
      <c r="F351" s="10">
        <v>42036</v>
      </c>
      <c r="G351" s="10">
        <v>44228</v>
      </c>
      <c r="H351" s="11">
        <v>7</v>
      </c>
      <c r="I351" s="20" t="s">
        <v>259</v>
      </c>
      <c r="J351" s="11" t="s">
        <v>261</v>
      </c>
      <c r="K351" s="11" t="s">
        <v>820</v>
      </c>
      <c r="L351" s="11">
        <v>2</v>
      </c>
    </row>
    <row r="352" spans="1:12">
      <c r="A352" s="11" t="s">
        <v>604</v>
      </c>
      <c r="D352" s="11" t="s">
        <v>260</v>
      </c>
      <c r="E352" s="19" t="s">
        <v>753</v>
      </c>
      <c r="F352" s="10">
        <v>42036</v>
      </c>
      <c r="G352" s="10">
        <v>44228</v>
      </c>
      <c r="H352" s="11">
        <v>7</v>
      </c>
      <c r="I352" s="20" t="s">
        <v>259</v>
      </c>
      <c r="J352" s="11" t="s">
        <v>261</v>
      </c>
      <c r="K352" s="11" t="s">
        <v>820</v>
      </c>
      <c r="L352" s="11">
        <v>2</v>
      </c>
    </row>
    <row r="353" spans="1:12">
      <c r="A353" s="11" t="s">
        <v>605</v>
      </c>
      <c r="D353" s="11" t="s">
        <v>260</v>
      </c>
      <c r="E353" s="19" t="s">
        <v>754</v>
      </c>
      <c r="F353" s="10">
        <v>42036</v>
      </c>
      <c r="G353" s="10">
        <v>44228</v>
      </c>
      <c r="H353" s="11">
        <v>7</v>
      </c>
      <c r="I353" s="20" t="s">
        <v>259</v>
      </c>
      <c r="J353" s="11" t="s">
        <v>261</v>
      </c>
      <c r="K353" s="11" t="s">
        <v>820</v>
      </c>
      <c r="L353" s="11">
        <v>2</v>
      </c>
    </row>
    <row r="354" spans="1:12">
      <c r="A354" s="11" t="s">
        <v>606</v>
      </c>
      <c r="D354" s="11" t="s">
        <v>260</v>
      </c>
      <c r="E354" s="19" t="s">
        <v>755</v>
      </c>
      <c r="F354" s="10">
        <v>42036</v>
      </c>
      <c r="G354" s="10">
        <v>44228</v>
      </c>
      <c r="H354" s="11">
        <v>7</v>
      </c>
      <c r="I354" s="20" t="s">
        <v>259</v>
      </c>
      <c r="J354" s="11" t="s">
        <v>261</v>
      </c>
      <c r="K354" s="11" t="s">
        <v>820</v>
      </c>
      <c r="L354" s="11">
        <v>2</v>
      </c>
    </row>
    <row r="355" spans="1:12">
      <c r="A355" s="11" t="s">
        <v>607</v>
      </c>
      <c r="D355" s="11" t="s">
        <v>260</v>
      </c>
      <c r="E355" s="19" t="s">
        <v>756</v>
      </c>
      <c r="F355" s="10">
        <v>42036</v>
      </c>
      <c r="G355" s="10">
        <v>44228</v>
      </c>
      <c r="H355" s="11">
        <v>7</v>
      </c>
      <c r="I355" s="20" t="s">
        <v>259</v>
      </c>
      <c r="J355" s="11" t="s">
        <v>261</v>
      </c>
      <c r="K355" s="11" t="s">
        <v>820</v>
      </c>
      <c r="L355" s="11">
        <v>2</v>
      </c>
    </row>
    <row r="356" spans="1:12">
      <c r="A356" s="11" t="s">
        <v>608</v>
      </c>
      <c r="D356" s="11" t="s">
        <v>260</v>
      </c>
      <c r="E356" s="19" t="s">
        <v>757</v>
      </c>
      <c r="F356" s="10">
        <v>42036</v>
      </c>
      <c r="G356" s="10">
        <v>44228</v>
      </c>
      <c r="H356" s="11">
        <v>7</v>
      </c>
      <c r="I356" s="20" t="s">
        <v>259</v>
      </c>
      <c r="J356" s="11" t="s">
        <v>261</v>
      </c>
      <c r="K356" s="11" t="s">
        <v>820</v>
      </c>
      <c r="L356" s="11">
        <v>2</v>
      </c>
    </row>
    <row r="357" spans="1:12">
      <c r="A357" s="11" t="s">
        <v>609</v>
      </c>
      <c r="D357" s="11" t="s">
        <v>260</v>
      </c>
      <c r="E357" s="19" t="s">
        <v>758</v>
      </c>
      <c r="F357" s="10">
        <v>42036</v>
      </c>
      <c r="G357" s="10">
        <v>44228</v>
      </c>
      <c r="H357" s="11">
        <v>7</v>
      </c>
      <c r="I357" s="20" t="s">
        <v>259</v>
      </c>
      <c r="J357" s="11" t="s">
        <v>261</v>
      </c>
      <c r="K357" s="11" t="s">
        <v>820</v>
      </c>
      <c r="L357" s="11">
        <v>2</v>
      </c>
    </row>
    <row r="358" spans="1:12">
      <c r="A358" s="11" t="s">
        <v>610</v>
      </c>
      <c r="D358" s="11" t="s">
        <v>260</v>
      </c>
      <c r="E358" s="19" t="s">
        <v>759</v>
      </c>
      <c r="F358" s="10">
        <v>42036</v>
      </c>
      <c r="G358" s="10">
        <v>44228</v>
      </c>
      <c r="H358" s="11">
        <v>7</v>
      </c>
      <c r="I358" s="20" t="s">
        <v>259</v>
      </c>
      <c r="J358" s="11" t="s">
        <v>261</v>
      </c>
      <c r="K358" s="11" t="s">
        <v>820</v>
      </c>
      <c r="L358" s="11">
        <v>2</v>
      </c>
    </row>
    <row r="359" spans="1:12">
      <c r="A359" s="11" t="s">
        <v>611</v>
      </c>
      <c r="D359" s="11" t="s">
        <v>260</v>
      </c>
      <c r="E359" s="19" t="s">
        <v>760</v>
      </c>
      <c r="F359" s="10">
        <v>42036</v>
      </c>
      <c r="G359" s="10">
        <v>44228</v>
      </c>
      <c r="H359" s="11">
        <v>7</v>
      </c>
      <c r="I359" s="20" t="s">
        <v>259</v>
      </c>
      <c r="J359" s="11" t="s">
        <v>261</v>
      </c>
      <c r="K359" s="11" t="s">
        <v>820</v>
      </c>
      <c r="L359" s="11">
        <v>2</v>
      </c>
    </row>
    <row r="360" spans="1:12">
      <c r="A360" s="11" t="s">
        <v>612</v>
      </c>
      <c r="D360" s="11" t="s">
        <v>260</v>
      </c>
      <c r="E360" s="19" t="s">
        <v>761</v>
      </c>
      <c r="F360" s="10">
        <v>42036</v>
      </c>
      <c r="G360" s="10">
        <v>44228</v>
      </c>
      <c r="H360" s="11">
        <v>7</v>
      </c>
      <c r="I360" s="11" t="s">
        <v>274</v>
      </c>
      <c r="J360" s="11" t="s">
        <v>275</v>
      </c>
      <c r="K360" s="11" t="s">
        <v>820</v>
      </c>
      <c r="L360" s="11">
        <v>2</v>
      </c>
    </row>
    <row r="361" spans="1:12">
      <c r="A361" s="11" t="s">
        <v>613</v>
      </c>
      <c r="D361" s="11" t="s">
        <v>260</v>
      </c>
      <c r="E361" s="19" t="s">
        <v>762</v>
      </c>
      <c r="F361" s="10">
        <v>42036</v>
      </c>
      <c r="G361" s="10">
        <v>44228</v>
      </c>
      <c r="H361" s="11">
        <v>7</v>
      </c>
      <c r="I361" s="11" t="s">
        <v>274</v>
      </c>
      <c r="J361" s="11" t="s">
        <v>275</v>
      </c>
      <c r="K361" s="11" t="s">
        <v>820</v>
      </c>
      <c r="L361" s="11">
        <v>2</v>
      </c>
    </row>
    <row r="362" spans="1:12">
      <c r="A362" s="11" t="s">
        <v>614</v>
      </c>
      <c r="D362" s="11" t="s">
        <v>260</v>
      </c>
      <c r="E362" s="19" t="s">
        <v>763</v>
      </c>
      <c r="F362" s="10">
        <v>42036</v>
      </c>
      <c r="G362" s="10">
        <v>44228</v>
      </c>
      <c r="H362" s="11">
        <v>7</v>
      </c>
      <c r="I362" s="11" t="s">
        <v>274</v>
      </c>
      <c r="J362" s="11" t="s">
        <v>275</v>
      </c>
      <c r="K362" s="11" t="s">
        <v>820</v>
      </c>
      <c r="L362" s="11">
        <v>2</v>
      </c>
    </row>
    <row r="363" spans="1:12">
      <c r="A363" s="11" t="s">
        <v>615</v>
      </c>
      <c r="D363" s="11" t="s">
        <v>260</v>
      </c>
      <c r="E363" s="19" t="s">
        <v>764</v>
      </c>
      <c r="F363" s="10">
        <v>42036</v>
      </c>
      <c r="G363" s="10">
        <v>44228</v>
      </c>
      <c r="H363" s="11">
        <v>7</v>
      </c>
      <c r="I363" s="11" t="s">
        <v>274</v>
      </c>
      <c r="J363" s="11" t="s">
        <v>275</v>
      </c>
      <c r="K363" s="11" t="s">
        <v>820</v>
      </c>
      <c r="L363" s="11">
        <v>2</v>
      </c>
    </row>
    <row r="364" spans="1:12">
      <c r="A364" s="11" t="s">
        <v>616</v>
      </c>
      <c r="D364" s="11" t="s">
        <v>260</v>
      </c>
      <c r="E364" s="19" t="s">
        <v>765</v>
      </c>
      <c r="F364" s="10">
        <v>42036</v>
      </c>
      <c r="G364" s="10">
        <v>44228</v>
      </c>
      <c r="H364" s="11">
        <v>7</v>
      </c>
      <c r="I364" s="11" t="s">
        <v>274</v>
      </c>
      <c r="J364" s="11" t="s">
        <v>275</v>
      </c>
      <c r="K364" s="11" t="s">
        <v>820</v>
      </c>
      <c r="L364" s="11">
        <v>2</v>
      </c>
    </row>
    <row r="365" spans="1:12">
      <c r="A365" s="11" t="s">
        <v>617</v>
      </c>
      <c r="D365" s="11" t="s">
        <v>260</v>
      </c>
      <c r="E365" s="19" t="s">
        <v>766</v>
      </c>
      <c r="F365" s="10">
        <v>42036</v>
      </c>
      <c r="G365" s="10">
        <v>44228</v>
      </c>
      <c r="H365" s="11">
        <v>7</v>
      </c>
      <c r="I365" s="11" t="s">
        <v>274</v>
      </c>
      <c r="J365" s="11" t="s">
        <v>275</v>
      </c>
      <c r="K365" s="11" t="s">
        <v>820</v>
      </c>
      <c r="L365" s="11">
        <v>2</v>
      </c>
    </row>
    <row r="366" spans="1:12">
      <c r="A366" s="11" t="s">
        <v>618</v>
      </c>
      <c r="D366" s="11" t="s">
        <v>260</v>
      </c>
      <c r="E366" s="19" t="s">
        <v>767</v>
      </c>
      <c r="F366" s="10">
        <v>42036</v>
      </c>
      <c r="G366" s="10">
        <v>44228</v>
      </c>
      <c r="H366" s="11">
        <v>7</v>
      </c>
      <c r="I366" s="11" t="s">
        <v>274</v>
      </c>
      <c r="J366" s="11" t="s">
        <v>275</v>
      </c>
      <c r="K366" s="11" t="s">
        <v>820</v>
      </c>
      <c r="L366" s="11">
        <v>2</v>
      </c>
    </row>
    <row r="367" spans="1:12">
      <c r="A367" s="11" t="s">
        <v>619</v>
      </c>
      <c r="D367" s="11" t="s">
        <v>260</v>
      </c>
      <c r="E367" s="19" t="s">
        <v>768</v>
      </c>
      <c r="F367" s="10">
        <v>42036</v>
      </c>
      <c r="G367" s="10">
        <v>44228</v>
      </c>
      <c r="H367" s="11">
        <v>7</v>
      </c>
      <c r="I367" s="11" t="s">
        <v>274</v>
      </c>
      <c r="J367" s="11" t="s">
        <v>275</v>
      </c>
      <c r="K367" s="11" t="s">
        <v>820</v>
      </c>
      <c r="L367" s="11">
        <v>2</v>
      </c>
    </row>
    <row r="368" spans="1:12">
      <c r="A368" s="11" t="s">
        <v>620</v>
      </c>
      <c r="D368" s="11" t="s">
        <v>260</v>
      </c>
      <c r="E368" s="19" t="s">
        <v>769</v>
      </c>
      <c r="F368" s="10">
        <v>42036</v>
      </c>
      <c r="G368" s="10">
        <v>44228</v>
      </c>
      <c r="H368" s="11">
        <v>7</v>
      </c>
      <c r="I368" s="11" t="s">
        <v>274</v>
      </c>
      <c r="J368" s="11" t="s">
        <v>275</v>
      </c>
      <c r="K368" s="11" t="s">
        <v>820</v>
      </c>
      <c r="L368" s="11">
        <v>2</v>
      </c>
    </row>
    <row r="369" spans="1:12">
      <c r="A369" s="11" t="s">
        <v>621</v>
      </c>
      <c r="D369" s="11" t="s">
        <v>260</v>
      </c>
      <c r="E369" s="19" t="s">
        <v>770</v>
      </c>
      <c r="F369" s="10">
        <v>42036</v>
      </c>
      <c r="G369" s="10">
        <v>44228</v>
      </c>
      <c r="H369" s="11">
        <v>7</v>
      </c>
      <c r="I369" s="20" t="s">
        <v>259</v>
      </c>
      <c r="J369" s="11" t="s">
        <v>261</v>
      </c>
      <c r="K369" s="11" t="s">
        <v>820</v>
      </c>
      <c r="L369" s="11">
        <v>2</v>
      </c>
    </row>
    <row r="370" spans="1:12">
      <c r="A370" s="11" t="s">
        <v>622</v>
      </c>
      <c r="D370" s="11" t="s">
        <v>260</v>
      </c>
      <c r="E370" s="19" t="s">
        <v>771</v>
      </c>
      <c r="F370" s="10">
        <v>42036</v>
      </c>
      <c r="G370" s="10">
        <v>44228</v>
      </c>
      <c r="H370" s="11">
        <v>7</v>
      </c>
      <c r="I370" s="20" t="s">
        <v>259</v>
      </c>
      <c r="J370" s="11" t="s">
        <v>261</v>
      </c>
      <c r="K370" s="11" t="s">
        <v>820</v>
      </c>
      <c r="L370" s="11">
        <v>2</v>
      </c>
    </row>
    <row r="371" spans="1:12">
      <c r="A371" s="11" t="s">
        <v>623</v>
      </c>
      <c r="D371" s="11" t="s">
        <v>260</v>
      </c>
      <c r="E371" s="19" t="s">
        <v>772</v>
      </c>
      <c r="F371" s="10">
        <v>42036</v>
      </c>
      <c r="G371" s="10">
        <v>44228</v>
      </c>
      <c r="H371" s="11">
        <v>7</v>
      </c>
      <c r="I371" s="20" t="s">
        <v>259</v>
      </c>
      <c r="J371" s="11" t="s">
        <v>261</v>
      </c>
      <c r="K371" s="11" t="s">
        <v>820</v>
      </c>
      <c r="L371" s="11">
        <v>2</v>
      </c>
    </row>
    <row r="372" spans="1:12">
      <c r="A372" s="11" t="s">
        <v>624</v>
      </c>
      <c r="D372" s="11" t="s">
        <v>260</v>
      </c>
      <c r="E372" s="19" t="s">
        <v>773</v>
      </c>
      <c r="F372" s="10">
        <v>42036</v>
      </c>
      <c r="G372" s="10">
        <v>44228</v>
      </c>
      <c r="H372" s="11">
        <v>7</v>
      </c>
      <c r="I372" s="20" t="s">
        <v>259</v>
      </c>
      <c r="J372" s="11" t="s">
        <v>261</v>
      </c>
      <c r="K372" s="11" t="s">
        <v>820</v>
      </c>
      <c r="L372" s="11">
        <v>2</v>
      </c>
    </row>
    <row r="373" spans="1:12">
      <c r="A373" s="11" t="s">
        <v>625</v>
      </c>
      <c r="D373" s="11" t="s">
        <v>260</v>
      </c>
      <c r="E373" s="19" t="s">
        <v>774</v>
      </c>
      <c r="F373" s="10">
        <v>42036</v>
      </c>
      <c r="G373" s="10">
        <v>44228</v>
      </c>
      <c r="H373" s="11">
        <v>7</v>
      </c>
      <c r="I373" s="20" t="s">
        <v>259</v>
      </c>
      <c r="J373" s="11" t="s">
        <v>261</v>
      </c>
      <c r="K373" s="11" t="s">
        <v>820</v>
      </c>
      <c r="L373" s="11">
        <v>2</v>
      </c>
    </row>
    <row r="374" spans="1:12">
      <c r="A374" s="11" t="s">
        <v>626</v>
      </c>
      <c r="D374" s="11" t="s">
        <v>260</v>
      </c>
      <c r="E374" s="19" t="s">
        <v>775</v>
      </c>
      <c r="F374" s="10">
        <v>42036</v>
      </c>
      <c r="G374" s="10">
        <v>44228</v>
      </c>
      <c r="H374" s="11">
        <v>7</v>
      </c>
      <c r="I374" s="20" t="s">
        <v>259</v>
      </c>
      <c r="J374" s="11" t="s">
        <v>261</v>
      </c>
      <c r="K374" s="11" t="s">
        <v>820</v>
      </c>
      <c r="L374" s="11">
        <v>2</v>
      </c>
    </row>
    <row r="375" spans="1:12">
      <c r="A375" s="11" t="s">
        <v>627</v>
      </c>
      <c r="D375" s="11" t="s">
        <v>260</v>
      </c>
      <c r="E375" s="19" t="s">
        <v>776</v>
      </c>
      <c r="F375" s="10">
        <v>42036</v>
      </c>
      <c r="G375" s="10">
        <v>44228</v>
      </c>
      <c r="H375" s="11">
        <v>7</v>
      </c>
      <c r="I375" s="20" t="s">
        <v>259</v>
      </c>
      <c r="J375" s="11" t="s">
        <v>261</v>
      </c>
      <c r="K375" s="11" t="s">
        <v>820</v>
      </c>
      <c r="L375" s="11">
        <v>2</v>
      </c>
    </row>
    <row r="376" spans="1:12">
      <c r="A376" s="11" t="s">
        <v>628</v>
      </c>
      <c r="D376" s="11" t="s">
        <v>260</v>
      </c>
      <c r="E376" s="19" t="s">
        <v>777</v>
      </c>
      <c r="F376" s="10">
        <v>42036</v>
      </c>
      <c r="G376" s="10">
        <v>44228</v>
      </c>
      <c r="H376" s="11">
        <v>7</v>
      </c>
      <c r="I376" s="20" t="s">
        <v>259</v>
      </c>
      <c r="J376" s="11" t="s">
        <v>261</v>
      </c>
      <c r="K376" s="11" t="s">
        <v>820</v>
      </c>
      <c r="L376" s="11">
        <v>2</v>
      </c>
    </row>
    <row r="377" spans="1:12">
      <c r="A377" s="11" t="s">
        <v>629</v>
      </c>
      <c r="D377" s="11" t="s">
        <v>260</v>
      </c>
      <c r="E377" s="19" t="s">
        <v>778</v>
      </c>
      <c r="F377" s="10">
        <v>42036</v>
      </c>
      <c r="G377" s="10">
        <v>44228</v>
      </c>
      <c r="H377" s="11">
        <v>7</v>
      </c>
      <c r="I377" s="20" t="s">
        <v>259</v>
      </c>
      <c r="J377" s="11" t="s">
        <v>261</v>
      </c>
      <c r="K377" s="11" t="s">
        <v>820</v>
      </c>
      <c r="L377" s="11">
        <v>2</v>
      </c>
    </row>
    <row r="378" spans="1:12">
      <c r="A378" s="11" t="s">
        <v>630</v>
      </c>
      <c r="D378" s="11" t="s">
        <v>260</v>
      </c>
      <c r="E378" s="19" t="s">
        <v>779</v>
      </c>
      <c r="F378" s="10">
        <v>42036</v>
      </c>
      <c r="G378" s="10">
        <v>44228</v>
      </c>
      <c r="H378" s="11">
        <v>7</v>
      </c>
      <c r="I378" s="20" t="s">
        <v>259</v>
      </c>
      <c r="J378" s="11" t="s">
        <v>261</v>
      </c>
      <c r="K378" s="11" t="s">
        <v>820</v>
      </c>
      <c r="L378" s="11">
        <v>2</v>
      </c>
    </row>
    <row r="379" spans="1:12">
      <c r="A379" s="11" t="s">
        <v>631</v>
      </c>
      <c r="D379" s="11" t="s">
        <v>260</v>
      </c>
      <c r="E379" s="19" t="s">
        <v>780</v>
      </c>
      <c r="F379" s="10">
        <v>42036</v>
      </c>
      <c r="G379" s="10">
        <v>44228</v>
      </c>
      <c r="H379" s="11">
        <v>7</v>
      </c>
      <c r="I379" s="20" t="s">
        <v>259</v>
      </c>
      <c r="J379" s="11" t="s">
        <v>261</v>
      </c>
      <c r="K379" s="11" t="s">
        <v>820</v>
      </c>
      <c r="L379" s="11">
        <v>2</v>
      </c>
    </row>
    <row r="380" spans="1:12">
      <c r="A380" s="11" t="s">
        <v>632</v>
      </c>
      <c r="D380" s="11" t="s">
        <v>260</v>
      </c>
      <c r="E380" s="19" t="s">
        <v>781</v>
      </c>
      <c r="F380" s="10">
        <v>42036</v>
      </c>
      <c r="G380" s="10">
        <v>44228</v>
      </c>
      <c r="H380" s="11">
        <v>7</v>
      </c>
      <c r="I380" s="20" t="s">
        <v>259</v>
      </c>
      <c r="J380" s="11" t="s">
        <v>261</v>
      </c>
      <c r="K380" s="11" t="s">
        <v>820</v>
      </c>
      <c r="L380" s="11">
        <v>2</v>
      </c>
    </row>
    <row r="381" spans="1:12">
      <c r="A381" s="11" t="s">
        <v>633</v>
      </c>
      <c r="D381" s="11" t="s">
        <v>260</v>
      </c>
      <c r="E381" s="19" t="s">
        <v>782</v>
      </c>
      <c r="F381" s="10">
        <v>42036</v>
      </c>
      <c r="G381" s="10">
        <v>44228</v>
      </c>
      <c r="H381" s="11">
        <v>7</v>
      </c>
      <c r="I381" s="11" t="s">
        <v>274</v>
      </c>
      <c r="J381" s="11" t="s">
        <v>275</v>
      </c>
      <c r="K381" s="11" t="s">
        <v>820</v>
      </c>
      <c r="L381" s="11">
        <v>2</v>
      </c>
    </row>
    <row r="382" spans="1:12">
      <c r="A382" s="11" t="s">
        <v>634</v>
      </c>
      <c r="D382" s="11" t="s">
        <v>260</v>
      </c>
      <c r="E382" s="19" t="s">
        <v>783</v>
      </c>
      <c r="F382" s="10">
        <v>42036</v>
      </c>
      <c r="G382" s="10">
        <v>44228</v>
      </c>
      <c r="H382" s="11">
        <v>7</v>
      </c>
      <c r="I382" s="11" t="s">
        <v>274</v>
      </c>
      <c r="J382" s="11" t="s">
        <v>275</v>
      </c>
      <c r="K382" s="11" t="s">
        <v>820</v>
      </c>
      <c r="L382" s="11">
        <v>2</v>
      </c>
    </row>
    <row r="383" spans="1:12">
      <c r="A383" s="11" t="s">
        <v>635</v>
      </c>
      <c r="D383" s="11" t="s">
        <v>260</v>
      </c>
      <c r="E383" s="19" t="s">
        <v>784</v>
      </c>
      <c r="F383" s="10">
        <v>42036</v>
      </c>
      <c r="G383" s="10">
        <v>44228</v>
      </c>
      <c r="H383" s="11">
        <v>7</v>
      </c>
      <c r="I383" s="11" t="s">
        <v>274</v>
      </c>
      <c r="J383" s="11" t="s">
        <v>275</v>
      </c>
      <c r="K383" s="11" t="s">
        <v>820</v>
      </c>
      <c r="L383" s="11">
        <v>2</v>
      </c>
    </row>
    <row r="384" spans="1:12">
      <c r="A384" s="11" t="s">
        <v>636</v>
      </c>
      <c r="D384" s="11" t="s">
        <v>260</v>
      </c>
      <c r="E384" s="19" t="s">
        <v>785</v>
      </c>
      <c r="F384" s="10">
        <v>42036</v>
      </c>
      <c r="G384" s="10">
        <v>44228</v>
      </c>
      <c r="H384" s="11">
        <v>7</v>
      </c>
      <c r="I384" s="11" t="s">
        <v>274</v>
      </c>
      <c r="J384" s="11" t="s">
        <v>275</v>
      </c>
      <c r="K384" s="11" t="s">
        <v>820</v>
      </c>
      <c r="L384" s="11">
        <v>2</v>
      </c>
    </row>
    <row r="385" spans="1:12">
      <c r="A385" s="11" t="s">
        <v>637</v>
      </c>
      <c r="D385" s="11" t="s">
        <v>260</v>
      </c>
      <c r="E385" s="19" t="s">
        <v>786</v>
      </c>
      <c r="F385" s="10">
        <v>42036</v>
      </c>
      <c r="G385" s="10">
        <v>44228</v>
      </c>
      <c r="H385" s="11">
        <v>7</v>
      </c>
      <c r="I385" s="11" t="s">
        <v>274</v>
      </c>
      <c r="J385" s="11" t="s">
        <v>275</v>
      </c>
      <c r="K385" s="11" t="s">
        <v>820</v>
      </c>
      <c r="L385" s="11">
        <v>2</v>
      </c>
    </row>
    <row r="386" spans="1:12">
      <c r="A386" s="11" t="s">
        <v>638</v>
      </c>
      <c r="D386" s="11" t="s">
        <v>260</v>
      </c>
      <c r="E386" s="19" t="s">
        <v>787</v>
      </c>
      <c r="F386" s="10">
        <v>42036</v>
      </c>
      <c r="G386" s="10">
        <v>44228</v>
      </c>
      <c r="H386" s="11">
        <v>7</v>
      </c>
      <c r="I386" s="11" t="s">
        <v>274</v>
      </c>
      <c r="J386" s="11" t="s">
        <v>275</v>
      </c>
      <c r="K386" s="11" t="s">
        <v>820</v>
      </c>
      <c r="L386" s="11">
        <v>2</v>
      </c>
    </row>
    <row r="387" spans="1:12">
      <c r="A387" s="11" t="s">
        <v>639</v>
      </c>
      <c r="D387" s="11" t="s">
        <v>260</v>
      </c>
      <c r="E387" s="19" t="s">
        <v>788</v>
      </c>
      <c r="F387" s="10">
        <v>42036</v>
      </c>
      <c r="G387" s="10">
        <v>44228</v>
      </c>
      <c r="H387" s="11">
        <v>7</v>
      </c>
      <c r="I387" s="11" t="s">
        <v>274</v>
      </c>
      <c r="J387" s="11" t="s">
        <v>275</v>
      </c>
      <c r="K387" s="11" t="s">
        <v>820</v>
      </c>
      <c r="L387" s="11">
        <v>2</v>
      </c>
    </row>
    <row r="388" spans="1:12">
      <c r="A388" s="11" t="s">
        <v>640</v>
      </c>
      <c r="D388" s="11" t="s">
        <v>260</v>
      </c>
      <c r="E388" s="19" t="s">
        <v>789</v>
      </c>
      <c r="F388" s="10">
        <v>42036</v>
      </c>
      <c r="G388" s="10">
        <v>44228</v>
      </c>
      <c r="H388" s="11">
        <v>7</v>
      </c>
      <c r="I388" s="11" t="s">
        <v>274</v>
      </c>
      <c r="J388" s="11" t="s">
        <v>275</v>
      </c>
      <c r="K388" s="11" t="s">
        <v>820</v>
      </c>
      <c r="L388" s="11">
        <v>2</v>
      </c>
    </row>
    <row r="389" spans="1:12">
      <c r="A389" s="11" t="s">
        <v>641</v>
      </c>
      <c r="D389" s="11" t="s">
        <v>260</v>
      </c>
      <c r="E389" s="19" t="s">
        <v>790</v>
      </c>
      <c r="F389" s="10">
        <v>42036</v>
      </c>
      <c r="G389" s="10">
        <v>44228</v>
      </c>
      <c r="H389" s="11">
        <v>7</v>
      </c>
      <c r="I389" s="11" t="s">
        <v>274</v>
      </c>
      <c r="J389" s="11" t="s">
        <v>275</v>
      </c>
      <c r="K389" s="11" t="s">
        <v>820</v>
      </c>
      <c r="L389" s="11">
        <v>2</v>
      </c>
    </row>
    <row r="390" spans="1:12">
      <c r="A390" s="11" t="s">
        <v>642</v>
      </c>
      <c r="D390" s="11" t="s">
        <v>260</v>
      </c>
      <c r="E390" s="19" t="s">
        <v>791</v>
      </c>
      <c r="F390" s="10">
        <v>42036</v>
      </c>
      <c r="G390" s="10">
        <v>44228</v>
      </c>
      <c r="H390" s="11">
        <v>7</v>
      </c>
      <c r="I390" s="20" t="s">
        <v>259</v>
      </c>
      <c r="J390" s="11" t="s">
        <v>261</v>
      </c>
      <c r="K390" s="11" t="s">
        <v>820</v>
      </c>
      <c r="L390" s="11">
        <v>2</v>
      </c>
    </row>
    <row r="391" spans="1:12">
      <c r="A391" s="11" t="s">
        <v>643</v>
      </c>
      <c r="D391" s="11" t="s">
        <v>260</v>
      </c>
      <c r="E391" s="19" t="s">
        <v>792</v>
      </c>
      <c r="F391" s="10">
        <v>42036</v>
      </c>
      <c r="G391" s="10">
        <v>44228</v>
      </c>
      <c r="H391" s="11">
        <v>7</v>
      </c>
      <c r="I391" s="20" t="s">
        <v>259</v>
      </c>
      <c r="J391" s="11" t="s">
        <v>261</v>
      </c>
      <c r="K391" s="11" t="s">
        <v>820</v>
      </c>
      <c r="L391" s="11">
        <v>2</v>
      </c>
    </row>
    <row r="392" spans="1:12">
      <c r="A392" s="11" t="s">
        <v>644</v>
      </c>
      <c r="D392" s="11" t="s">
        <v>260</v>
      </c>
      <c r="E392" s="19" t="s">
        <v>793</v>
      </c>
      <c r="F392" s="10">
        <v>42036</v>
      </c>
      <c r="G392" s="10">
        <v>44228</v>
      </c>
      <c r="H392" s="11">
        <v>7</v>
      </c>
      <c r="I392" s="20" t="s">
        <v>259</v>
      </c>
      <c r="J392" s="11" t="s">
        <v>261</v>
      </c>
      <c r="K392" s="11" t="s">
        <v>820</v>
      </c>
      <c r="L392" s="11">
        <v>2</v>
      </c>
    </row>
    <row r="393" spans="1:12">
      <c r="A393" s="11" t="s">
        <v>645</v>
      </c>
      <c r="D393" s="11" t="s">
        <v>260</v>
      </c>
      <c r="E393" s="19" t="s">
        <v>794</v>
      </c>
      <c r="F393" s="10">
        <v>42036</v>
      </c>
      <c r="G393" s="10">
        <v>44228</v>
      </c>
      <c r="H393" s="11">
        <v>7</v>
      </c>
      <c r="I393" s="20" t="s">
        <v>259</v>
      </c>
      <c r="J393" s="11" t="s">
        <v>261</v>
      </c>
      <c r="K393" s="11" t="s">
        <v>820</v>
      </c>
      <c r="L393" s="11">
        <v>2</v>
      </c>
    </row>
    <row r="394" spans="1:12">
      <c r="A394" s="11" t="s">
        <v>646</v>
      </c>
      <c r="D394" s="11" t="s">
        <v>260</v>
      </c>
      <c r="E394" s="19" t="s">
        <v>795</v>
      </c>
      <c r="F394" s="10">
        <v>42036</v>
      </c>
      <c r="G394" s="10">
        <v>44228</v>
      </c>
      <c r="H394" s="11">
        <v>7</v>
      </c>
      <c r="I394" s="20" t="s">
        <v>259</v>
      </c>
      <c r="J394" s="11" t="s">
        <v>261</v>
      </c>
      <c r="K394" s="11" t="s">
        <v>820</v>
      </c>
      <c r="L394" s="11">
        <v>2</v>
      </c>
    </row>
    <row r="395" spans="1:12">
      <c r="A395" s="11" t="s">
        <v>647</v>
      </c>
      <c r="D395" s="11" t="s">
        <v>260</v>
      </c>
      <c r="E395" s="19" t="s">
        <v>796</v>
      </c>
      <c r="F395" s="10">
        <v>42036</v>
      </c>
      <c r="G395" s="10">
        <v>44228</v>
      </c>
      <c r="H395" s="11">
        <v>7</v>
      </c>
      <c r="I395" s="20" t="s">
        <v>259</v>
      </c>
      <c r="J395" s="11" t="s">
        <v>261</v>
      </c>
      <c r="K395" s="11" t="s">
        <v>820</v>
      </c>
      <c r="L395" s="11">
        <v>2</v>
      </c>
    </row>
    <row r="396" spans="1:12">
      <c r="A396" s="11" t="s">
        <v>648</v>
      </c>
      <c r="D396" s="11" t="s">
        <v>260</v>
      </c>
      <c r="E396" s="19" t="s">
        <v>797</v>
      </c>
      <c r="F396" s="10">
        <v>42036</v>
      </c>
      <c r="G396" s="10">
        <v>44228</v>
      </c>
      <c r="H396" s="11">
        <v>7</v>
      </c>
      <c r="I396" s="20" t="s">
        <v>259</v>
      </c>
      <c r="J396" s="11" t="s">
        <v>261</v>
      </c>
      <c r="K396" s="11" t="s">
        <v>820</v>
      </c>
      <c r="L396" s="11">
        <v>2</v>
      </c>
    </row>
    <row r="397" spans="1:12">
      <c r="A397" s="11" t="s">
        <v>649</v>
      </c>
      <c r="D397" s="11" t="s">
        <v>260</v>
      </c>
      <c r="E397" s="19" t="s">
        <v>798</v>
      </c>
      <c r="F397" s="10">
        <v>42036</v>
      </c>
      <c r="G397" s="10">
        <v>44228</v>
      </c>
      <c r="H397" s="11">
        <v>7</v>
      </c>
      <c r="I397" s="20" t="s">
        <v>259</v>
      </c>
      <c r="J397" s="11" t="s">
        <v>261</v>
      </c>
      <c r="K397" s="11" t="s">
        <v>820</v>
      </c>
      <c r="L397" s="11">
        <v>2</v>
      </c>
    </row>
    <row r="398" spans="1:12">
      <c r="A398" s="11" t="s">
        <v>650</v>
      </c>
      <c r="D398" s="11" t="s">
        <v>260</v>
      </c>
      <c r="E398" s="19" t="s">
        <v>799</v>
      </c>
      <c r="F398" s="10">
        <v>42036</v>
      </c>
      <c r="G398" s="10">
        <v>44228</v>
      </c>
      <c r="H398" s="11">
        <v>7</v>
      </c>
      <c r="I398" s="20" t="s">
        <v>259</v>
      </c>
      <c r="J398" s="11" t="s">
        <v>261</v>
      </c>
      <c r="K398" s="11" t="s">
        <v>820</v>
      </c>
      <c r="L398" s="11">
        <v>2</v>
      </c>
    </row>
    <row r="399" spans="1:12">
      <c r="A399" s="11" t="s">
        <v>651</v>
      </c>
      <c r="D399" s="11" t="s">
        <v>260</v>
      </c>
      <c r="E399" s="19" t="s">
        <v>800</v>
      </c>
      <c r="F399" s="10">
        <v>42036</v>
      </c>
      <c r="G399" s="10">
        <v>44228</v>
      </c>
      <c r="H399" s="11">
        <v>7</v>
      </c>
      <c r="I399" s="20" t="s">
        <v>259</v>
      </c>
      <c r="J399" s="11" t="s">
        <v>261</v>
      </c>
      <c r="K399" s="11" t="s">
        <v>820</v>
      </c>
      <c r="L399" s="11">
        <v>2</v>
      </c>
    </row>
    <row r="400" spans="1:12">
      <c r="A400" s="11" t="s">
        <v>652</v>
      </c>
      <c r="D400" s="11" t="s">
        <v>260</v>
      </c>
      <c r="E400" s="19" t="s">
        <v>801</v>
      </c>
      <c r="F400" s="10">
        <v>42036</v>
      </c>
      <c r="G400" s="10">
        <v>44228</v>
      </c>
      <c r="H400" s="11">
        <v>7</v>
      </c>
      <c r="I400" s="20" t="s">
        <v>259</v>
      </c>
      <c r="J400" s="11" t="s">
        <v>261</v>
      </c>
      <c r="K400" s="11" t="s">
        <v>820</v>
      </c>
      <c r="L400" s="11">
        <v>2</v>
      </c>
    </row>
    <row r="401" spans="1:12">
      <c r="A401" s="11" t="s">
        <v>653</v>
      </c>
      <c r="D401" s="11" t="s">
        <v>260</v>
      </c>
      <c r="E401" s="19" t="s">
        <v>802</v>
      </c>
      <c r="F401" s="10">
        <v>42036</v>
      </c>
      <c r="G401" s="10">
        <v>44228</v>
      </c>
      <c r="H401" s="11">
        <v>7</v>
      </c>
      <c r="I401" s="20" t="s">
        <v>259</v>
      </c>
      <c r="J401" s="11" t="s">
        <v>261</v>
      </c>
      <c r="K401" s="11" t="s">
        <v>820</v>
      </c>
      <c r="L401" s="11">
        <v>2</v>
      </c>
    </row>
    <row r="402" spans="1:12">
      <c r="A402" s="11" t="s">
        <v>654</v>
      </c>
      <c r="D402" s="11" t="s">
        <v>260</v>
      </c>
      <c r="E402" s="19" t="s">
        <v>803</v>
      </c>
      <c r="F402" s="10">
        <v>42036</v>
      </c>
      <c r="G402" s="10">
        <v>44228</v>
      </c>
      <c r="H402" s="11">
        <v>7</v>
      </c>
      <c r="I402" s="11" t="s">
        <v>274</v>
      </c>
      <c r="J402" s="11" t="s">
        <v>275</v>
      </c>
      <c r="K402" s="11" t="s">
        <v>820</v>
      </c>
      <c r="L402" s="11">
        <v>2</v>
      </c>
    </row>
    <row r="403" spans="1:12">
      <c r="A403" s="11" t="s">
        <v>655</v>
      </c>
      <c r="D403" s="11" t="s">
        <v>260</v>
      </c>
      <c r="E403" s="19" t="s">
        <v>804</v>
      </c>
      <c r="F403" s="10">
        <v>42036</v>
      </c>
      <c r="G403" s="10">
        <v>44228</v>
      </c>
      <c r="H403" s="11">
        <v>7</v>
      </c>
      <c r="I403" s="11" t="s">
        <v>274</v>
      </c>
      <c r="J403" s="11" t="s">
        <v>275</v>
      </c>
      <c r="K403" s="11" t="s">
        <v>820</v>
      </c>
      <c r="L403" s="11">
        <v>2</v>
      </c>
    </row>
    <row r="404" spans="1:12">
      <c r="A404" s="11" t="s">
        <v>656</v>
      </c>
      <c r="D404" s="11" t="s">
        <v>260</v>
      </c>
      <c r="E404" s="19" t="s">
        <v>805</v>
      </c>
      <c r="F404" s="10">
        <v>42036</v>
      </c>
      <c r="G404" s="10">
        <v>44228</v>
      </c>
      <c r="H404" s="11">
        <v>7</v>
      </c>
      <c r="I404" s="11" t="s">
        <v>274</v>
      </c>
      <c r="J404" s="11" t="s">
        <v>275</v>
      </c>
      <c r="K404" s="11" t="s">
        <v>820</v>
      </c>
      <c r="L404" s="11">
        <v>2</v>
      </c>
    </row>
    <row r="405" spans="1:12">
      <c r="A405" s="11" t="s">
        <v>657</v>
      </c>
      <c r="D405" s="11" t="s">
        <v>260</v>
      </c>
      <c r="E405" s="19" t="s">
        <v>806</v>
      </c>
      <c r="F405" s="10">
        <v>42036</v>
      </c>
      <c r="G405" s="10">
        <v>44228</v>
      </c>
      <c r="H405" s="11">
        <v>7</v>
      </c>
      <c r="I405" s="11" t="s">
        <v>274</v>
      </c>
      <c r="J405" s="11" t="s">
        <v>275</v>
      </c>
      <c r="K405" s="11" t="s">
        <v>820</v>
      </c>
      <c r="L405" s="11">
        <v>2</v>
      </c>
    </row>
    <row r="406" spans="1:12">
      <c r="A406" s="11" t="s">
        <v>658</v>
      </c>
      <c r="D406" s="11" t="s">
        <v>260</v>
      </c>
      <c r="E406" s="19" t="s">
        <v>807</v>
      </c>
      <c r="F406" s="10">
        <v>42036</v>
      </c>
      <c r="G406" s="10">
        <v>44228</v>
      </c>
      <c r="H406" s="11">
        <v>7</v>
      </c>
      <c r="I406" s="11" t="s">
        <v>274</v>
      </c>
      <c r="J406" s="11" t="s">
        <v>275</v>
      </c>
      <c r="K406" s="11" t="s">
        <v>820</v>
      </c>
      <c r="L406" s="11">
        <v>2</v>
      </c>
    </row>
    <row r="407" spans="1:12">
      <c r="A407" s="11" t="s">
        <v>659</v>
      </c>
      <c r="D407" s="11" t="s">
        <v>260</v>
      </c>
      <c r="E407" s="19" t="s">
        <v>808</v>
      </c>
      <c r="F407" s="10">
        <v>42036</v>
      </c>
      <c r="G407" s="10">
        <v>44228</v>
      </c>
      <c r="H407" s="11">
        <v>7</v>
      </c>
      <c r="I407" s="11" t="s">
        <v>274</v>
      </c>
      <c r="J407" s="11" t="s">
        <v>275</v>
      </c>
      <c r="K407" s="11" t="s">
        <v>820</v>
      </c>
      <c r="L407" s="11">
        <v>2</v>
      </c>
    </row>
    <row r="408" spans="1:12">
      <c r="A408" s="11" t="s">
        <v>660</v>
      </c>
      <c r="D408" s="11" t="s">
        <v>260</v>
      </c>
      <c r="E408" s="19" t="s">
        <v>809</v>
      </c>
      <c r="F408" s="10">
        <v>42036</v>
      </c>
      <c r="G408" s="10">
        <v>44228</v>
      </c>
      <c r="H408" s="11">
        <v>7</v>
      </c>
      <c r="I408" s="11" t="s">
        <v>274</v>
      </c>
      <c r="J408" s="11" t="s">
        <v>275</v>
      </c>
      <c r="K408" s="11" t="s">
        <v>820</v>
      </c>
      <c r="L408" s="11">
        <v>2</v>
      </c>
    </row>
    <row r="409" spans="1:12">
      <c r="A409" s="11" t="s">
        <v>661</v>
      </c>
      <c r="D409" s="11" t="s">
        <v>260</v>
      </c>
      <c r="E409" s="19" t="s">
        <v>810</v>
      </c>
      <c r="F409" s="10">
        <v>42036</v>
      </c>
      <c r="G409" s="10">
        <v>44228</v>
      </c>
      <c r="H409" s="11">
        <v>7</v>
      </c>
      <c r="I409" s="11" t="s">
        <v>274</v>
      </c>
      <c r="J409" s="11" t="s">
        <v>275</v>
      </c>
      <c r="K409" s="11" t="s">
        <v>820</v>
      </c>
      <c r="L409" s="11">
        <v>2</v>
      </c>
    </row>
    <row r="410" spans="1:12">
      <c r="A410" s="11" t="s">
        <v>662</v>
      </c>
      <c r="D410" s="11" t="s">
        <v>260</v>
      </c>
      <c r="E410" s="19" t="s">
        <v>811</v>
      </c>
      <c r="F410" s="10">
        <v>42036</v>
      </c>
      <c r="G410" s="10">
        <v>44228</v>
      </c>
      <c r="H410" s="11">
        <v>7</v>
      </c>
      <c r="I410" s="11" t="s">
        <v>274</v>
      </c>
      <c r="J410" s="11" t="s">
        <v>275</v>
      </c>
      <c r="K410" s="11" t="s">
        <v>820</v>
      </c>
      <c r="L410" s="11">
        <v>2</v>
      </c>
    </row>
    <row r="412" spans="1:12">
      <c r="A412" s="11" t="s">
        <v>819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8146214L" display="A128146214L" xr:uid="{00000000-0004-0000-0000-000001000000}"/>
    <hyperlink ref="E13" location="A128140670J" display="A128140670J" xr:uid="{00000000-0004-0000-0000-000002000000}"/>
    <hyperlink ref="E14" location="A128135126J" display="A128135126J" xr:uid="{00000000-0004-0000-0000-000003000000}"/>
    <hyperlink ref="E15" location="A128143046J" display="A128143046J" xr:uid="{00000000-0004-0000-0000-000004000000}"/>
    <hyperlink ref="E16" location="A128137502L" display="A128137502L" xr:uid="{00000000-0004-0000-0000-000005000000}"/>
    <hyperlink ref="E17" location="A128131958A" display="A128131958A" xr:uid="{00000000-0004-0000-0000-000006000000}"/>
    <hyperlink ref="E18" location="A128147006L" display="A128147006L" xr:uid="{00000000-0004-0000-0000-000007000000}"/>
    <hyperlink ref="E19" location="A128141462J" display="A128141462J" xr:uid="{00000000-0004-0000-0000-000008000000}"/>
    <hyperlink ref="E20" location="A128135918F" display="A128135918F" xr:uid="{00000000-0004-0000-0000-000009000000}"/>
    <hyperlink ref="E21" location="A128147798W" display="A128147798W" xr:uid="{00000000-0004-0000-0000-00000A000000}"/>
    <hyperlink ref="E22" location="A128142254J" display="A128142254J" xr:uid="{00000000-0004-0000-0000-00000B000000}"/>
    <hyperlink ref="E23" location="A128136710L" display="A128136710L" xr:uid="{00000000-0004-0000-0000-00000C000000}"/>
    <hyperlink ref="E24" location="A128143839J" display="A128143839J" xr:uid="{00000000-0004-0000-0000-00000D000000}"/>
    <hyperlink ref="E25" location="A128138295A" display="A128138295A" xr:uid="{00000000-0004-0000-0000-00000E000000}"/>
    <hyperlink ref="E26" location="A128132751K" display="A128132751K" xr:uid="{00000000-0004-0000-0000-00000F000000}"/>
    <hyperlink ref="E27" location="A128144631R" display="A128144631R" xr:uid="{00000000-0004-0000-0000-000010000000}"/>
    <hyperlink ref="E28" location="A128139087A" display="A128139087A" xr:uid="{00000000-0004-0000-0000-000011000000}"/>
    <hyperlink ref="E29" location="A128133543K" display="A128133543K" xr:uid="{00000000-0004-0000-0000-000012000000}"/>
    <hyperlink ref="E30" location="A128145423R" display="A128145423R" xr:uid="{00000000-0004-0000-0000-000013000000}"/>
    <hyperlink ref="E31" location="A128139879X" display="A128139879X" xr:uid="{00000000-0004-0000-0000-000014000000}"/>
    <hyperlink ref="E32" location="A128134335K" display="A128134335K" xr:uid="{00000000-0004-0000-0000-000015000000}"/>
    <hyperlink ref="E33" location="A128146254F" display="A128146254F" xr:uid="{00000000-0004-0000-0000-000016000000}"/>
    <hyperlink ref="E34" location="A128140710R" display="A128140710R" xr:uid="{00000000-0004-0000-0000-000017000000}"/>
    <hyperlink ref="E35" location="A128135166A" display="A128135166A" xr:uid="{00000000-0004-0000-0000-000018000000}"/>
    <hyperlink ref="E36" location="A128143086A" display="A128143086A" xr:uid="{00000000-0004-0000-0000-000019000000}"/>
    <hyperlink ref="E37" location="A128137542F" display="A128137542F" xr:uid="{00000000-0004-0000-0000-00001A000000}"/>
    <hyperlink ref="E38" location="A128131998V" display="A128131998V" xr:uid="{00000000-0004-0000-0000-00001B000000}"/>
    <hyperlink ref="E39" location="A128147046F" display="A128147046F" xr:uid="{00000000-0004-0000-0000-00001C000000}"/>
    <hyperlink ref="E40" location="A128141502R" display="A128141502R" xr:uid="{00000000-0004-0000-0000-00001D000000}"/>
    <hyperlink ref="E41" location="A128135958X" display="A128135958X" xr:uid="{00000000-0004-0000-0000-00001E000000}"/>
    <hyperlink ref="E42" location="A128147838C" display="A128147838C" xr:uid="{00000000-0004-0000-0000-00001F000000}"/>
    <hyperlink ref="E43" location="A128142294A" display="A128142294A" xr:uid="{00000000-0004-0000-0000-000020000000}"/>
    <hyperlink ref="E44" location="A128136750F" display="A128136750F" xr:uid="{00000000-0004-0000-0000-000021000000}"/>
    <hyperlink ref="E45" location="A128143879A" display="A128143879A" xr:uid="{00000000-0004-0000-0000-000022000000}"/>
    <hyperlink ref="E46" location="A128138335J" display="A128138335J" xr:uid="{00000000-0004-0000-0000-000023000000}"/>
    <hyperlink ref="E47" location="A128132791C" display="A128132791C" xr:uid="{00000000-0004-0000-0000-000024000000}"/>
    <hyperlink ref="E48" location="A128144671J" display="A128144671J" xr:uid="{00000000-0004-0000-0000-000025000000}"/>
    <hyperlink ref="E49" location="A128139127J" display="A128139127J" xr:uid="{00000000-0004-0000-0000-000026000000}"/>
    <hyperlink ref="E50" location="A128133583C" display="A128133583C" xr:uid="{00000000-0004-0000-0000-000027000000}"/>
    <hyperlink ref="E51" location="A128145463J" display="A128145463J" xr:uid="{00000000-0004-0000-0000-000028000000}"/>
    <hyperlink ref="E52" location="A128139919F" display="A128139919F" xr:uid="{00000000-0004-0000-0000-000029000000}"/>
    <hyperlink ref="E53" location="A128134375C" display="A128134375C" xr:uid="{00000000-0004-0000-0000-00002A000000}"/>
    <hyperlink ref="E54" location="A128146262F" display="A128146262F" xr:uid="{00000000-0004-0000-0000-00002B000000}"/>
    <hyperlink ref="E55" location="A128140718J" display="A128140718J" xr:uid="{00000000-0004-0000-0000-00002C000000}"/>
    <hyperlink ref="E56" location="A128135174A" display="A128135174A" xr:uid="{00000000-0004-0000-0000-00002D000000}"/>
    <hyperlink ref="E57" location="A128143094A" display="A128143094A" xr:uid="{00000000-0004-0000-0000-00002E000000}"/>
    <hyperlink ref="E58" location="A128137550F" display="A128137550F" xr:uid="{00000000-0004-0000-0000-00002F000000}"/>
    <hyperlink ref="E59" location="A128132006K" display="A128132006K" xr:uid="{00000000-0004-0000-0000-000030000000}"/>
    <hyperlink ref="E60" location="A128147054F" display="A128147054F" xr:uid="{00000000-0004-0000-0000-000031000000}"/>
    <hyperlink ref="E61" location="A128141510R" display="A128141510R" xr:uid="{00000000-0004-0000-0000-000032000000}"/>
    <hyperlink ref="E62" location="A128135966X" display="A128135966X" xr:uid="{00000000-0004-0000-0000-000033000000}"/>
    <hyperlink ref="E63" location="A128147846C" display="A128147846C" xr:uid="{00000000-0004-0000-0000-000034000000}"/>
    <hyperlink ref="E64" location="A128142302R" display="A128142302R" xr:uid="{00000000-0004-0000-0000-000035000000}"/>
    <hyperlink ref="E65" location="A128136758X" display="A128136758X" xr:uid="{00000000-0004-0000-0000-000036000000}"/>
    <hyperlink ref="E66" location="A128143887A" display="A128143887A" xr:uid="{00000000-0004-0000-0000-000037000000}"/>
    <hyperlink ref="E67" location="A128138343J" display="A128138343J" xr:uid="{00000000-0004-0000-0000-000038000000}"/>
    <hyperlink ref="E68" location="A128132799W" display="A128132799W" xr:uid="{00000000-0004-0000-0000-000039000000}"/>
    <hyperlink ref="E69" location="A128144679A" display="A128144679A" xr:uid="{00000000-0004-0000-0000-00003A000000}"/>
    <hyperlink ref="E70" location="A128139135J" display="A128139135J" xr:uid="{00000000-0004-0000-0000-00003B000000}"/>
    <hyperlink ref="E71" location="A128133591C" display="A128133591C" xr:uid="{00000000-0004-0000-0000-00003C000000}"/>
    <hyperlink ref="E72" location="A128145471J" display="A128145471J" xr:uid="{00000000-0004-0000-0000-00003D000000}"/>
    <hyperlink ref="E73" location="A128139927F" display="A128139927F" xr:uid="{00000000-0004-0000-0000-00003E000000}"/>
    <hyperlink ref="E74" location="A128134383C" display="A128134383C" xr:uid="{00000000-0004-0000-0000-00003F000000}"/>
    <hyperlink ref="E75" location="A128146222L" display="A128146222L" xr:uid="{00000000-0004-0000-0000-000040000000}"/>
    <hyperlink ref="E76" location="A128140678A" display="A128140678A" xr:uid="{00000000-0004-0000-0000-000041000000}"/>
    <hyperlink ref="E77" location="A128135134J" display="A128135134J" xr:uid="{00000000-0004-0000-0000-000042000000}"/>
    <hyperlink ref="E78" location="A128143054J" display="A128143054J" xr:uid="{00000000-0004-0000-0000-000043000000}"/>
    <hyperlink ref="E79" location="A128137510L" display="A128137510L" xr:uid="{00000000-0004-0000-0000-000044000000}"/>
    <hyperlink ref="E80" location="A128131966A" display="A128131966A" xr:uid="{00000000-0004-0000-0000-000045000000}"/>
    <hyperlink ref="E81" location="A128147014L" display="A128147014L" xr:uid="{00000000-0004-0000-0000-000046000000}"/>
    <hyperlink ref="E82" location="A128141470J" display="A128141470J" xr:uid="{00000000-0004-0000-0000-000047000000}"/>
    <hyperlink ref="E83" location="A128135926F" display="A128135926F" xr:uid="{00000000-0004-0000-0000-000048000000}"/>
    <hyperlink ref="E84" location="A128147806K" display="A128147806K" xr:uid="{00000000-0004-0000-0000-000049000000}"/>
    <hyperlink ref="E85" location="A128142262J" display="A128142262J" xr:uid="{00000000-0004-0000-0000-00004A000000}"/>
    <hyperlink ref="E86" location="A128136718F" display="A128136718F" xr:uid="{00000000-0004-0000-0000-00004B000000}"/>
    <hyperlink ref="E87" location="A128143847J" display="A128143847J" xr:uid="{00000000-0004-0000-0000-00004C000000}"/>
    <hyperlink ref="E88" location="A128138303R" display="A128138303R" xr:uid="{00000000-0004-0000-0000-00004D000000}"/>
    <hyperlink ref="E89" location="A128132759C" display="A128132759C" xr:uid="{00000000-0004-0000-0000-00004E000000}"/>
    <hyperlink ref="E90" location="A128144639J" display="A128144639J" xr:uid="{00000000-0004-0000-0000-00004F000000}"/>
    <hyperlink ref="E91" location="A128139095A" display="A128139095A" xr:uid="{00000000-0004-0000-0000-000050000000}"/>
    <hyperlink ref="E92" location="A128133551K" display="A128133551K" xr:uid="{00000000-0004-0000-0000-000051000000}"/>
    <hyperlink ref="E93" location="A128145431R" display="A128145431R" xr:uid="{00000000-0004-0000-0000-000052000000}"/>
    <hyperlink ref="E94" location="A128139887X" display="A128139887X" xr:uid="{00000000-0004-0000-0000-000053000000}"/>
    <hyperlink ref="E95" location="A128134343K" display="A128134343K" xr:uid="{00000000-0004-0000-0000-000054000000}"/>
    <hyperlink ref="E96" location="A128146190F" display="A128146190F" xr:uid="{00000000-0004-0000-0000-000055000000}"/>
    <hyperlink ref="E97" location="A128140646J" display="A128140646J" xr:uid="{00000000-0004-0000-0000-000056000000}"/>
    <hyperlink ref="E98" location="A128135102R" display="A128135102R" xr:uid="{00000000-0004-0000-0000-000057000000}"/>
    <hyperlink ref="E99" location="A128143022R" display="A128143022R" xr:uid="{00000000-0004-0000-0000-000058000000}"/>
    <hyperlink ref="E100" location="A128137478X" display="A128137478X" xr:uid="{00000000-0004-0000-0000-000059000000}"/>
    <hyperlink ref="E101" location="A128131934J" display="A128131934J" xr:uid="{00000000-0004-0000-0000-00005A000000}"/>
    <hyperlink ref="E102" location="A128146982C" display="A128146982C" xr:uid="{00000000-0004-0000-0000-00005B000000}"/>
    <hyperlink ref="E103" location="A128141438J" display="A128141438J" xr:uid="{00000000-0004-0000-0000-00005C000000}"/>
    <hyperlink ref="E104" location="A128135894X" display="A128135894X" xr:uid="{00000000-0004-0000-0000-00005D000000}"/>
    <hyperlink ref="E105" location="A128147774C" display="A128147774C" xr:uid="{00000000-0004-0000-0000-00005E000000}"/>
    <hyperlink ref="E106" location="A128142230R" display="A128142230R" xr:uid="{00000000-0004-0000-0000-00005F000000}"/>
    <hyperlink ref="E107" location="A128136686X" display="A128136686X" xr:uid="{00000000-0004-0000-0000-000060000000}"/>
    <hyperlink ref="E108" location="A128143815R" display="A128143815R" xr:uid="{00000000-0004-0000-0000-000061000000}"/>
    <hyperlink ref="E109" location="A128138271J" display="A128138271J" xr:uid="{00000000-0004-0000-0000-000062000000}"/>
    <hyperlink ref="E110" location="A128132727K" display="A128132727K" xr:uid="{00000000-0004-0000-0000-000063000000}"/>
    <hyperlink ref="E111" location="A128144607R" display="A128144607R" xr:uid="{00000000-0004-0000-0000-000064000000}"/>
    <hyperlink ref="E112" location="A128139063J" display="A128139063J" xr:uid="{00000000-0004-0000-0000-000065000000}"/>
    <hyperlink ref="E113" location="A128133519K" display="A128133519K" xr:uid="{00000000-0004-0000-0000-000066000000}"/>
    <hyperlink ref="E114" location="A128145399A" display="A128145399A" xr:uid="{00000000-0004-0000-0000-000067000000}"/>
    <hyperlink ref="E115" location="A128139855F" display="A128139855F" xr:uid="{00000000-0004-0000-0000-000068000000}"/>
    <hyperlink ref="E116" location="A128134311T" display="A128134311T" xr:uid="{00000000-0004-0000-0000-000069000000}"/>
    <hyperlink ref="E117" location="A128146198X" display="A128146198X" xr:uid="{00000000-0004-0000-0000-00006A000000}"/>
    <hyperlink ref="E118" location="A128140654J" display="A128140654J" xr:uid="{00000000-0004-0000-0000-00006B000000}"/>
    <hyperlink ref="E119" location="A128135110R" display="A128135110R" xr:uid="{00000000-0004-0000-0000-00006C000000}"/>
    <hyperlink ref="E120" location="A128143030R" display="A128143030R" xr:uid="{00000000-0004-0000-0000-00006D000000}"/>
    <hyperlink ref="E121" location="A128137486X" display="A128137486X" xr:uid="{00000000-0004-0000-0000-00006E000000}"/>
    <hyperlink ref="E122" location="A128131942J" display="A128131942J" xr:uid="{00000000-0004-0000-0000-00006F000000}"/>
    <hyperlink ref="E123" location="A128146990C" display="A128146990C" xr:uid="{00000000-0004-0000-0000-000070000000}"/>
    <hyperlink ref="E124" location="A128141446J" display="A128141446J" xr:uid="{00000000-0004-0000-0000-000071000000}"/>
    <hyperlink ref="E125" location="A128135902L" display="A128135902L" xr:uid="{00000000-0004-0000-0000-000072000000}"/>
    <hyperlink ref="E126" location="A128147782C" display="A128147782C" xr:uid="{00000000-0004-0000-0000-000073000000}"/>
    <hyperlink ref="E127" location="A128142238J" display="A128142238J" xr:uid="{00000000-0004-0000-0000-000074000000}"/>
    <hyperlink ref="E128" location="A128136694X" display="A128136694X" xr:uid="{00000000-0004-0000-0000-000075000000}"/>
    <hyperlink ref="E129" location="A128143823R" display="A128143823R" xr:uid="{00000000-0004-0000-0000-000076000000}"/>
    <hyperlink ref="E130" location="A128138279A" display="A128138279A" xr:uid="{00000000-0004-0000-0000-000077000000}"/>
    <hyperlink ref="E131" location="A128132735K" display="A128132735K" xr:uid="{00000000-0004-0000-0000-000078000000}"/>
    <hyperlink ref="E132" location="A128144615R" display="A128144615R" xr:uid="{00000000-0004-0000-0000-000079000000}"/>
    <hyperlink ref="E133" location="A128139071J" display="A128139071J" xr:uid="{00000000-0004-0000-0000-00007A000000}"/>
    <hyperlink ref="E134" location="A128133527K" display="A128133527K" xr:uid="{00000000-0004-0000-0000-00007B000000}"/>
    <hyperlink ref="E135" location="A128145407R" display="A128145407R" xr:uid="{00000000-0004-0000-0000-00007C000000}"/>
    <hyperlink ref="E136" location="A128139863F" display="A128139863F" xr:uid="{00000000-0004-0000-0000-00007D000000}"/>
    <hyperlink ref="E137" location="A128134319K" display="A128134319K" xr:uid="{00000000-0004-0000-0000-00007E000000}"/>
    <hyperlink ref="E138" location="A128146230L" display="A128146230L" xr:uid="{00000000-0004-0000-0000-00007F000000}"/>
    <hyperlink ref="E139" location="A128140686A" display="A128140686A" xr:uid="{00000000-0004-0000-0000-000080000000}"/>
    <hyperlink ref="E140" location="A128135142J" display="A128135142J" xr:uid="{00000000-0004-0000-0000-000081000000}"/>
    <hyperlink ref="E141" location="A128143062J" display="A128143062J" xr:uid="{00000000-0004-0000-0000-000082000000}"/>
    <hyperlink ref="E142" location="A128137518F" display="A128137518F" xr:uid="{00000000-0004-0000-0000-000083000000}"/>
    <hyperlink ref="E143" location="A128131974A" display="A128131974A" xr:uid="{00000000-0004-0000-0000-000084000000}"/>
    <hyperlink ref="E144" location="A128147022L" display="A128147022L" xr:uid="{00000000-0004-0000-0000-000085000000}"/>
    <hyperlink ref="E145" location="A128141478A" display="A128141478A" xr:uid="{00000000-0004-0000-0000-000086000000}"/>
    <hyperlink ref="E146" location="A128135934F" display="A128135934F" xr:uid="{00000000-0004-0000-0000-000087000000}"/>
    <hyperlink ref="E147" location="A128147814K" display="A128147814K" xr:uid="{00000000-0004-0000-0000-000088000000}"/>
    <hyperlink ref="E148" location="A128142270J" display="A128142270J" xr:uid="{00000000-0004-0000-0000-000089000000}"/>
    <hyperlink ref="E149" location="A128136726F" display="A128136726F" xr:uid="{00000000-0004-0000-0000-00008A000000}"/>
    <hyperlink ref="E150" location="A128143855J" display="A128143855J" xr:uid="{00000000-0004-0000-0000-00008B000000}"/>
    <hyperlink ref="E151" location="A128138311R" display="A128138311R" xr:uid="{00000000-0004-0000-0000-00008C000000}"/>
    <hyperlink ref="E152" location="A128132767C" display="A128132767C" xr:uid="{00000000-0004-0000-0000-00008D000000}"/>
    <hyperlink ref="E153" location="A128144647J" display="A128144647J" xr:uid="{00000000-0004-0000-0000-00008E000000}"/>
    <hyperlink ref="E154" location="A128139103R" display="A128139103R" xr:uid="{00000000-0004-0000-0000-00008F000000}"/>
    <hyperlink ref="E155" location="A128133559C" display="A128133559C" xr:uid="{00000000-0004-0000-0000-000090000000}"/>
    <hyperlink ref="E156" location="A128145439J" display="A128145439J" xr:uid="{00000000-0004-0000-0000-000091000000}"/>
    <hyperlink ref="E157" location="A128139895X" display="A128139895X" xr:uid="{00000000-0004-0000-0000-000092000000}"/>
    <hyperlink ref="E158" location="A128134351K" display="A128134351K" xr:uid="{00000000-0004-0000-0000-000093000000}"/>
    <hyperlink ref="E159" location="A128146206L" display="A128146206L" xr:uid="{00000000-0004-0000-0000-000094000000}"/>
    <hyperlink ref="E160" location="A128140662J" display="A128140662J" xr:uid="{00000000-0004-0000-0000-000095000000}"/>
    <hyperlink ref="E161" location="A128135118J" display="A128135118J" xr:uid="{00000000-0004-0000-0000-000096000000}"/>
    <hyperlink ref="E162" location="A128143038J" display="A128143038J" xr:uid="{00000000-0004-0000-0000-000097000000}"/>
    <hyperlink ref="E163" location="A128137494X" display="A128137494X" xr:uid="{00000000-0004-0000-0000-000098000000}"/>
    <hyperlink ref="E164" location="A128131950J" display="A128131950J" xr:uid="{00000000-0004-0000-0000-000099000000}"/>
    <hyperlink ref="E165" location="A128146998W" display="A128146998W" xr:uid="{00000000-0004-0000-0000-00009A000000}"/>
    <hyperlink ref="E166" location="A128141454J" display="A128141454J" xr:uid="{00000000-0004-0000-0000-00009B000000}"/>
    <hyperlink ref="E167" location="A128135910L" display="A128135910L" xr:uid="{00000000-0004-0000-0000-00009C000000}"/>
    <hyperlink ref="E168" location="A128147790C" display="A128147790C" xr:uid="{00000000-0004-0000-0000-00009D000000}"/>
    <hyperlink ref="E169" location="A128142246J" display="A128142246J" xr:uid="{00000000-0004-0000-0000-00009E000000}"/>
    <hyperlink ref="E170" location="A128136702L" display="A128136702L" xr:uid="{00000000-0004-0000-0000-00009F000000}"/>
    <hyperlink ref="E171" location="A128143831R" display="A128143831R" xr:uid="{00000000-0004-0000-0000-0000A0000000}"/>
    <hyperlink ref="E172" location="A128138287A" display="A128138287A" xr:uid="{00000000-0004-0000-0000-0000A1000000}"/>
    <hyperlink ref="E173" location="A128132743K" display="A128132743K" xr:uid="{00000000-0004-0000-0000-0000A2000000}"/>
    <hyperlink ref="E174" location="A128144623R" display="A128144623R" xr:uid="{00000000-0004-0000-0000-0000A3000000}"/>
    <hyperlink ref="E175" location="A128139079A" display="A128139079A" xr:uid="{00000000-0004-0000-0000-0000A4000000}"/>
    <hyperlink ref="E176" location="A128133535K" display="A128133535K" xr:uid="{00000000-0004-0000-0000-0000A5000000}"/>
    <hyperlink ref="E177" location="A128145415R" display="A128145415R" xr:uid="{00000000-0004-0000-0000-0000A6000000}"/>
    <hyperlink ref="E178" location="A128139871F" display="A128139871F" xr:uid="{00000000-0004-0000-0000-0000A7000000}"/>
    <hyperlink ref="E179" location="A128134327K" display="A128134327K" xr:uid="{00000000-0004-0000-0000-0000A8000000}"/>
    <hyperlink ref="E180" location="A128146238F" display="A128146238F" xr:uid="{00000000-0004-0000-0000-0000A9000000}"/>
    <hyperlink ref="E181" location="A128140694A" display="A128140694A" xr:uid="{00000000-0004-0000-0000-0000AA000000}"/>
    <hyperlink ref="E182" location="A128135150J" display="A128135150J" xr:uid="{00000000-0004-0000-0000-0000AB000000}"/>
    <hyperlink ref="E183" location="A128143070J" display="A128143070J" xr:uid="{00000000-0004-0000-0000-0000AC000000}"/>
    <hyperlink ref="E184" location="A128137526F" display="A128137526F" xr:uid="{00000000-0004-0000-0000-0000AD000000}"/>
    <hyperlink ref="E185" location="A128131982A" display="A128131982A" xr:uid="{00000000-0004-0000-0000-0000AE000000}"/>
    <hyperlink ref="E186" location="A128147030L" display="A128147030L" xr:uid="{00000000-0004-0000-0000-0000AF000000}"/>
    <hyperlink ref="E187" location="A128141486A" display="A128141486A" xr:uid="{00000000-0004-0000-0000-0000B0000000}"/>
    <hyperlink ref="E188" location="A128135942F" display="A128135942F" xr:uid="{00000000-0004-0000-0000-0000B1000000}"/>
    <hyperlink ref="E189" location="A128147822K" display="A128147822K" xr:uid="{00000000-0004-0000-0000-0000B2000000}"/>
    <hyperlink ref="E190" location="A128142278A" display="A128142278A" xr:uid="{00000000-0004-0000-0000-0000B3000000}"/>
    <hyperlink ref="E191" location="A128136734F" display="A128136734F" xr:uid="{00000000-0004-0000-0000-0000B4000000}"/>
    <hyperlink ref="E192" location="A128143863J" display="A128143863J" xr:uid="{00000000-0004-0000-0000-0000B5000000}"/>
    <hyperlink ref="E193" location="A128138319J" display="A128138319J" xr:uid="{00000000-0004-0000-0000-0000B6000000}"/>
    <hyperlink ref="E194" location="A128132775C" display="A128132775C" xr:uid="{00000000-0004-0000-0000-0000B7000000}"/>
    <hyperlink ref="E195" location="A128144655J" display="A128144655J" xr:uid="{00000000-0004-0000-0000-0000B8000000}"/>
    <hyperlink ref="E196" location="A128139111R" display="A128139111R" xr:uid="{00000000-0004-0000-0000-0000B9000000}"/>
    <hyperlink ref="E197" location="A128133567C" display="A128133567C" xr:uid="{00000000-0004-0000-0000-0000BA000000}"/>
    <hyperlink ref="E198" location="A128145447J" display="A128145447J" xr:uid="{00000000-0004-0000-0000-0000BB000000}"/>
    <hyperlink ref="E199" location="A128139903L" display="A128139903L" xr:uid="{00000000-0004-0000-0000-0000BC000000}"/>
    <hyperlink ref="E200" location="A128134359C" display="A128134359C" xr:uid="{00000000-0004-0000-0000-0000BD000000}"/>
    <hyperlink ref="E201" location="A128146246F" display="A128146246F" xr:uid="{00000000-0004-0000-0000-0000BE000000}"/>
    <hyperlink ref="E202" location="A128140702R" display="A128140702R" xr:uid="{00000000-0004-0000-0000-0000BF000000}"/>
    <hyperlink ref="E203" location="A128135158A" display="A128135158A" xr:uid="{00000000-0004-0000-0000-0000C0000000}"/>
    <hyperlink ref="E204" location="A128143078A" display="A128143078A" xr:uid="{00000000-0004-0000-0000-0000C1000000}"/>
    <hyperlink ref="E205" location="A128137534F" display="A128137534F" xr:uid="{00000000-0004-0000-0000-0000C2000000}"/>
    <hyperlink ref="E206" location="A128131990A" display="A128131990A" xr:uid="{00000000-0004-0000-0000-0000C3000000}"/>
    <hyperlink ref="E207" location="A128147038F" display="A128147038F" xr:uid="{00000000-0004-0000-0000-0000C4000000}"/>
    <hyperlink ref="E208" location="A128141494A" display="A128141494A" xr:uid="{00000000-0004-0000-0000-0000C5000000}"/>
    <hyperlink ref="E209" location="A128135950F" display="A128135950F" xr:uid="{00000000-0004-0000-0000-0000C6000000}"/>
    <hyperlink ref="E210" location="A128147830K" display="A128147830K" xr:uid="{00000000-0004-0000-0000-0000C7000000}"/>
    <hyperlink ref="E211" location="A128142286A" display="A128142286A" xr:uid="{00000000-0004-0000-0000-0000C8000000}"/>
    <hyperlink ref="E212" location="A128136742F" display="A128136742F" xr:uid="{00000000-0004-0000-0000-0000C9000000}"/>
    <hyperlink ref="E213" location="A128143871J" display="A128143871J" xr:uid="{00000000-0004-0000-0000-0000CA000000}"/>
    <hyperlink ref="E214" location="A128138327J" display="A128138327J" xr:uid="{00000000-0004-0000-0000-0000CB000000}"/>
    <hyperlink ref="E215" location="A128132783C" display="A128132783C" xr:uid="{00000000-0004-0000-0000-0000CC000000}"/>
    <hyperlink ref="E216" location="A128144663J" display="A128144663J" xr:uid="{00000000-0004-0000-0000-0000CD000000}"/>
    <hyperlink ref="E217" location="A128139119J" display="A128139119J" xr:uid="{00000000-0004-0000-0000-0000CE000000}"/>
    <hyperlink ref="E218" location="A128133575C" display="A128133575C" xr:uid="{00000000-0004-0000-0000-0000CF000000}"/>
    <hyperlink ref="E219" location="A128145455J" display="A128145455J" xr:uid="{00000000-0004-0000-0000-0000D0000000}"/>
    <hyperlink ref="E220" location="A128139911L" display="A128139911L" xr:uid="{00000000-0004-0000-0000-0000D1000000}"/>
    <hyperlink ref="E221" location="A128134367C" display="A128134367C" xr:uid="{00000000-0004-0000-0000-0000D2000000}"/>
    <hyperlink ref="E222" location="A128146270F" display="A128146270F" xr:uid="{00000000-0004-0000-0000-0000D3000000}"/>
    <hyperlink ref="E223" location="A128140726J" display="A128140726J" xr:uid="{00000000-0004-0000-0000-0000D4000000}"/>
    <hyperlink ref="E224" location="A128135182A" display="A128135182A" xr:uid="{00000000-0004-0000-0000-0000D5000000}"/>
    <hyperlink ref="E225" location="A128143102R" display="A128143102R" xr:uid="{00000000-0004-0000-0000-0000D6000000}"/>
    <hyperlink ref="E226" location="A128137558X" display="A128137558X" xr:uid="{00000000-0004-0000-0000-0000D7000000}"/>
    <hyperlink ref="E227" location="A128132014K" display="A128132014K" xr:uid="{00000000-0004-0000-0000-0000D8000000}"/>
    <hyperlink ref="E228" location="A128147062F" display="A128147062F" xr:uid="{00000000-0004-0000-0000-0000D9000000}"/>
    <hyperlink ref="E229" location="A128141518J" display="A128141518J" xr:uid="{00000000-0004-0000-0000-0000DA000000}"/>
    <hyperlink ref="E230" location="A128135974X" display="A128135974X" xr:uid="{00000000-0004-0000-0000-0000DB000000}"/>
    <hyperlink ref="E231" location="A128147854C" display="A128147854C" xr:uid="{00000000-0004-0000-0000-0000DC000000}"/>
    <hyperlink ref="E232" location="A128142310R" display="A128142310R" xr:uid="{00000000-0004-0000-0000-0000DD000000}"/>
    <hyperlink ref="E233" location="A128136766X" display="A128136766X" xr:uid="{00000000-0004-0000-0000-0000DE000000}"/>
    <hyperlink ref="E234" location="A128143895A" display="A128143895A" xr:uid="{00000000-0004-0000-0000-0000DF000000}"/>
    <hyperlink ref="E235" location="A128138351J" display="A128138351J" xr:uid="{00000000-0004-0000-0000-0000E0000000}"/>
    <hyperlink ref="E236" location="A128132807K" display="A128132807K" xr:uid="{00000000-0004-0000-0000-0000E1000000}"/>
    <hyperlink ref="E237" location="A128144687A" display="A128144687A" xr:uid="{00000000-0004-0000-0000-0000E2000000}"/>
    <hyperlink ref="E238" location="A128139143J" display="A128139143J" xr:uid="{00000000-0004-0000-0000-0000E3000000}"/>
    <hyperlink ref="E239" location="A128133599W" display="A128133599W" xr:uid="{00000000-0004-0000-0000-0000E4000000}"/>
    <hyperlink ref="E240" location="A128145479A" display="A128145479A" xr:uid="{00000000-0004-0000-0000-0000E5000000}"/>
    <hyperlink ref="E241" location="A128139935F" display="A128139935F" xr:uid="{00000000-0004-0000-0000-0000E6000000}"/>
    <hyperlink ref="E242" location="A128134391C" display="A128134391C" xr:uid="{00000000-0004-0000-0000-0000E7000000}"/>
    <hyperlink ref="E243" location="A128146742T" display="A128146742T" xr:uid="{00000000-0004-0000-0000-0000E8000000}"/>
    <hyperlink ref="E244" location="A128141198J" display="A128141198J" xr:uid="{00000000-0004-0000-0000-0000E9000000}"/>
    <hyperlink ref="E245" location="A128135654L" display="A128135654L" xr:uid="{00000000-0004-0000-0000-0000EA000000}"/>
    <hyperlink ref="E246" location="A128143574L" display="A128143574L" xr:uid="{00000000-0004-0000-0000-0000EB000000}"/>
    <hyperlink ref="E247" location="A128138030V" display="A128138030V" xr:uid="{00000000-0004-0000-0000-0000EC000000}"/>
    <hyperlink ref="E248" location="A128132486J" display="A128132486J" xr:uid="{00000000-0004-0000-0000-0000ED000000}"/>
    <hyperlink ref="E249" location="A128147534T" display="A128147534T" xr:uid="{00000000-0004-0000-0000-0000EE000000}"/>
    <hyperlink ref="E250" location="A128141990L" display="A128141990L" xr:uid="{00000000-0004-0000-0000-0000EF000000}"/>
    <hyperlink ref="E251" location="A128136446L" display="A128136446L" xr:uid="{00000000-0004-0000-0000-0000F0000000}"/>
    <hyperlink ref="E252" location="A128148326T" display="A128148326T" xr:uid="{00000000-0004-0000-0000-0000F1000000}"/>
    <hyperlink ref="E253" location="A128142782L" display="A128142782L" xr:uid="{00000000-0004-0000-0000-0000F2000000}"/>
    <hyperlink ref="E254" location="A128137238L" display="A128137238L" xr:uid="{00000000-0004-0000-0000-0000F3000000}"/>
    <hyperlink ref="E255" location="A128144367R" display="A128144367R" xr:uid="{00000000-0004-0000-0000-0000F4000000}"/>
    <hyperlink ref="E256" location="A128138823V" display="A128138823V" xr:uid="{00000000-0004-0000-0000-0000F5000000}"/>
    <hyperlink ref="E257" location="A128133279K" display="A128133279K" xr:uid="{00000000-0004-0000-0000-0000F6000000}"/>
    <hyperlink ref="E258" location="A128145159R" display="A128145159R" xr:uid="{00000000-0004-0000-0000-0000F7000000}"/>
    <hyperlink ref="E259" location="A128139615V" display="A128139615V" xr:uid="{00000000-0004-0000-0000-0000F8000000}"/>
    <hyperlink ref="E260" location="A128134071T" display="A128134071T" xr:uid="{00000000-0004-0000-0000-0000F9000000}"/>
    <hyperlink ref="E261" location="A128145951V" display="A128145951V" xr:uid="{00000000-0004-0000-0000-0000FA000000}"/>
    <hyperlink ref="E262" location="A128140407X" display="A128140407X" xr:uid="{00000000-0004-0000-0000-0000FB000000}"/>
    <hyperlink ref="E263" location="A128134863R" display="A128134863R" xr:uid="{00000000-0004-0000-0000-0000FC000000}"/>
    <hyperlink ref="E264" location="A128146390X" display="A128146390X" xr:uid="{00000000-0004-0000-0000-0000FD000000}"/>
    <hyperlink ref="E265" location="A128140846A" display="A128140846A" xr:uid="{00000000-0004-0000-0000-0000FE000000}"/>
    <hyperlink ref="E266" location="A128135302J" display="A128135302J" xr:uid="{00000000-0004-0000-0000-0000FF000000}"/>
    <hyperlink ref="E267" location="A128143222J" display="A128143222J" xr:uid="{00000000-0004-0000-0000-000000010000}"/>
    <hyperlink ref="E268" location="A128137678T" display="A128137678T" xr:uid="{00000000-0004-0000-0000-000001010000}"/>
    <hyperlink ref="E269" location="A128132134C" display="A128132134C" xr:uid="{00000000-0004-0000-0000-000002010000}"/>
    <hyperlink ref="E270" location="A128147182X" display="A128147182X" xr:uid="{00000000-0004-0000-0000-000003010000}"/>
    <hyperlink ref="E271" location="A128141638A" display="A128141638A" xr:uid="{00000000-0004-0000-0000-000004010000}"/>
    <hyperlink ref="E272" location="A128136094V" display="A128136094V" xr:uid="{00000000-0004-0000-0000-000005010000}"/>
    <hyperlink ref="E273" location="A128147974W" display="A128147974W" xr:uid="{00000000-0004-0000-0000-000006010000}"/>
    <hyperlink ref="E274" location="A128142430J" display="A128142430J" xr:uid="{00000000-0004-0000-0000-000007010000}"/>
    <hyperlink ref="E275" location="A128136886T" display="A128136886T" xr:uid="{00000000-0004-0000-0000-000008010000}"/>
    <hyperlink ref="E276" location="A128144015K" display="A128144015K" xr:uid="{00000000-0004-0000-0000-000009010000}"/>
    <hyperlink ref="E277" location="A128138471A" display="A128138471A" xr:uid="{00000000-0004-0000-0000-00000A010000}"/>
    <hyperlink ref="E278" location="A128132927C" display="A128132927C" xr:uid="{00000000-0004-0000-0000-00000B010000}"/>
    <hyperlink ref="E279" location="A128144807J" display="A128144807J" xr:uid="{00000000-0004-0000-0000-00000C010000}"/>
    <hyperlink ref="E280" location="A128139263A" display="A128139263A" xr:uid="{00000000-0004-0000-0000-00000D010000}"/>
    <hyperlink ref="E281" location="A128133719C" display="A128133719C" xr:uid="{00000000-0004-0000-0000-00000E010000}"/>
    <hyperlink ref="E282" location="A128145599V" display="A128145599V" xr:uid="{00000000-0004-0000-0000-00000F010000}"/>
    <hyperlink ref="E283" location="A128140055F" display="A128140055F" xr:uid="{00000000-0004-0000-0000-000010010000}"/>
    <hyperlink ref="E284" location="A128134511K" display="A128134511K" xr:uid="{00000000-0004-0000-0000-000011010000}"/>
    <hyperlink ref="E285" location="A128146830T" display="A128146830T" xr:uid="{00000000-0004-0000-0000-000012010000}"/>
    <hyperlink ref="E286" location="A128141286J" display="A128141286J" xr:uid="{00000000-0004-0000-0000-000013010000}"/>
    <hyperlink ref="E287" location="A128135742L" display="A128135742L" xr:uid="{00000000-0004-0000-0000-000014010000}"/>
    <hyperlink ref="E288" location="A128143662L" display="A128143662L" xr:uid="{00000000-0004-0000-0000-000015010000}"/>
    <hyperlink ref="E289" location="A128138118L" display="A128138118L" xr:uid="{00000000-0004-0000-0000-000016010000}"/>
    <hyperlink ref="E290" location="A128132574J" display="A128132574J" xr:uid="{00000000-0004-0000-0000-000017010000}"/>
    <hyperlink ref="E291" location="A128147622T" display="A128147622T" xr:uid="{00000000-0004-0000-0000-000018010000}"/>
    <hyperlink ref="E292" location="A128142078J" display="A128142078J" xr:uid="{00000000-0004-0000-0000-000019010000}"/>
    <hyperlink ref="E293" location="A128136534L" display="A128136534L" xr:uid="{00000000-0004-0000-0000-00001A010000}"/>
    <hyperlink ref="E294" location="A128148414T" display="A128148414T" xr:uid="{00000000-0004-0000-0000-00001B010000}"/>
    <hyperlink ref="E295" location="A128142870L" display="A128142870L" xr:uid="{00000000-0004-0000-0000-00001C010000}"/>
    <hyperlink ref="E296" location="A128137326L" display="A128137326L" xr:uid="{00000000-0004-0000-0000-00001D010000}"/>
    <hyperlink ref="E297" location="A128144455R" display="A128144455R" xr:uid="{00000000-0004-0000-0000-00001E010000}"/>
    <hyperlink ref="E298" location="A128138911V" display="A128138911V" xr:uid="{00000000-0004-0000-0000-00001F010000}"/>
    <hyperlink ref="E299" location="A128133367K" display="A128133367K" xr:uid="{00000000-0004-0000-0000-000020010000}"/>
    <hyperlink ref="E300" location="A128145247R" display="A128145247R" xr:uid="{00000000-0004-0000-0000-000021010000}"/>
    <hyperlink ref="E301" location="A128139703V" display="A128139703V" xr:uid="{00000000-0004-0000-0000-000022010000}"/>
    <hyperlink ref="E302" location="A128134159K" display="A128134159K" xr:uid="{00000000-0004-0000-0000-000023010000}"/>
    <hyperlink ref="E303" location="A128146039R" display="A128146039R" xr:uid="{00000000-0004-0000-0000-000024010000}"/>
    <hyperlink ref="E304" location="A128140495K" display="A128140495K" xr:uid="{00000000-0004-0000-0000-000025010000}"/>
    <hyperlink ref="E305" location="A128134951R" display="A128134951R" xr:uid="{00000000-0004-0000-0000-000026010000}"/>
    <hyperlink ref="E306" location="A128146918K" display="A128146918K" xr:uid="{00000000-0004-0000-0000-000027010000}"/>
    <hyperlink ref="E307" location="A128141374J" display="A128141374J" xr:uid="{00000000-0004-0000-0000-000028010000}"/>
    <hyperlink ref="E308" location="A128135830L" display="A128135830L" xr:uid="{00000000-0004-0000-0000-000029010000}"/>
    <hyperlink ref="E309" location="A128143750L" display="A128143750L" xr:uid="{00000000-0004-0000-0000-00002A010000}"/>
    <hyperlink ref="E310" location="A128138206L" display="A128138206L" xr:uid="{00000000-0004-0000-0000-00002B010000}"/>
    <hyperlink ref="E311" location="A128132662J" display="A128132662J" xr:uid="{00000000-0004-0000-0000-00002C010000}"/>
    <hyperlink ref="E312" location="A128147710T" display="A128147710T" xr:uid="{00000000-0004-0000-0000-00002D010000}"/>
    <hyperlink ref="E313" location="A128142166J" display="A128142166J" xr:uid="{00000000-0004-0000-0000-00002E010000}"/>
    <hyperlink ref="E314" location="A128136622L" display="A128136622L" xr:uid="{00000000-0004-0000-0000-00002F010000}"/>
    <hyperlink ref="E315" location="A128148502T" display="A128148502T" xr:uid="{00000000-0004-0000-0000-000030010000}"/>
    <hyperlink ref="E316" location="A128142958F" display="A128142958F" xr:uid="{00000000-0004-0000-0000-000031010000}"/>
    <hyperlink ref="E317" location="A128137414L" display="A128137414L" xr:uid="{00000000-0004-0000-0000-000032010000}"/>
    <hyperlink ref="E318" location="A128144543R" display="A128144543R" xr:uid="{00000000-0004-0000-0000-000033010000}"/>
    <hyperlink ref="E319" location="A128138999X" display="A128138999X" xr:uid="{00000000-0004-0000-0000-000034010000}"/>
    <hyperlink ref="E320" location="A128133455K" display="A128133455K" xr:uid="{00000000-0004-0000-0000-000035010000}"/>
    <hyperlink ref="E321" location="A128145335R" display="A128145335R" xr:uid="{00000000-0004-0000-0000-000036010000}"/>
    <hyperlink ref="E322" location="A128139791F" display="A128139791F" xr:uid="{00000000-0004-0000-0000-000037010000}"/>
    <hyperlink ref="E323" location="A128134247K" display="A128134247K" xr:uid="{00000000-0004-0000-0000-000038010000}"/>
    <hyperlink ref="E324" location="A128146127R" display="A128146127R" xr:uid="{00000000-0004-0000-0000-000039010000}"/>
    <hyperlink ref="E325" location="A128140583K" display="A128140583K" xr:uid="{00000000-0004-0000-0000-00003A010000}"/>
    <hyperlink ref="E326" location="A128135039K" display="A128135039K" xr:uid="{00000000-0004-0000-0000-00003B010000}"/>
    <hyperlink ref="E327" location="A128146478T" display="A128146478T" xr:uid="{00000000-0004-0000-0000-00003C010000}"/>
    <hyperlink ref="E328" location="A128140934A" display="A128140934A" xr:uid="{00000000-0004-0000-0000-00003D010000}"/>
    <hyperlink ref="E329" location="A128135390V" display="A128135390V" xr:uid="{00000000-0004-0000-0000-00003E010000}"/>
    <hyperlink ref="E330" location="A128143310J" display="A128143310J" xr:uid="{00000000-0004-0000-0000-00003F010000}"/>
    <hyperlink ref="E331" location="A128137766T" display="A128137766T" xr:uid="{00000000-0004-0000-0000-000040010000}"/>
    <hyperlink ref="E332" location="A128132222C" display="A128132222C" xr:uid="{00000000-0004-0000-0000-000041010000}"/>
    <hyperlink ref="E333" location="A128147270X" display="A128147270X" xr:uid="{00000000-0004-0000-0000-000042010000}"/>
    <hyperlink ref="E334" location="A128141726A" display="A128141726A" xr:uid="{00000000-0004-0000-0000-000043010000}"/>
    <hyperlink ref="E335" location="A128136182V" display="A128136182V" xr:uid="{00000000-0004-0000-0000-000044010000}"/>
    <hyperlink ref="E336" location="A128148062X" display="A128148062X" xr:uid="{00000000-0004-0000-0000-000045010000}"/>
    <hyperlink ref="E337" location="A128142518A" display="A128142518A" xr:uid="{00000000-0004-0000-0000-000046010000}"/>
    <hyperlink ref="E338" location="A128136974T" display="A128136974T" xr:uid="{00000000-0004-0000-0000-000047010000}"/>
    <hyperlink ref="E339" location="A128144103K" display="A128144103K" xr:uid="{00000000-0004-0000-0000-000048010000}"/>
    <hyperlink ref="E340" location="A128138559V" display="A128138559V" xr:uid="{00000000-0004-0000-0000-000049010000}"/>
    <hyperlink ref="E341" location="A128133015F" display="A128133015F" xr:uid="{00000000-0004-0000-0000-00004A010000}"/>
    <hyperlink ref="E342" location="A128144895V" display="A128144895V" xr:uid="{00000000-0004-0000-0000-00004B010000}"/>
    <hyperlink ref="E343" location="A128139351A" display="A128139351A" xr:uid="{00000000-0004-0000-0000-00004C010000}"/>
    <hyperlink ref="E344" location="A128133807C" display="A128133807C" xr:uid="{00000000-0004-0000-0000-00004D010000}"/>
    <hyperlink ref="E345" location="A128145687V" display="A128145687V" xr:uid="{00000000-0004-0000-0000-00004E010000}"/>
    <hyperlink ref="E346" location="A128140143F" display="A128140143F" xr:uid="{00000000-0004-0000-0000-00004F010000}"/>
    <hyperlink ref="E347" location="A128134599R" display="A128134599R" xr:uid="{00000000-0004-0000-0000-000050010000}"/>
    <hyperlink ref="E348" location="A128146566T" display="A128146566T" xr:uid="{00000000-0004-0000-0000-000051010000}"/>
    <hyperlink ref="E349" location="A128141022C" display="A128141022C" xr:uid="{00000000-0004-0000-0000-000052010000}"/>
    <hyperlink ref="E350" location="A128135478L" display="A128135478L" xr:uid="{00000000-0004-0000-0000-000053010000}"/>
    <hyperlink ref="E351" location="A128143398L" display="A128143398L" xr:uid="{00000000-0004-0000-0000-000054010000}"/>
    <hyperlink ref="E352" location="A128137854T" display="A128137854T" xr:uid="{00000000-0004-0000-0000-000055010000}"/>
    <hyperlink ref="E353" location="A128132310C" display="A128132310C" xr:uid="{00000000-0004-0000-0000-000056010000}"/>
    <hyperlink ref="E354" location="A128147358T" display="A128147358T" xr:uid="{00000000-0004-0000-0000-000057010000}"/>
    <hyperlink ref="E355" location="A128141814A" display="A128141814A" xr:uid="{00000000-0004-0000-0000-000058010000}"/>
    <hyperlink ref="E356" location="A128136270V" display="A128136270V" xr:uid="{00000000-0004-0000-0000-000059010000}"/>
    <hyperlink ref="E357" location="A128148150X" display="A128148150X" xr:uid="{00000000-0004-0000-0000-00005A010000}"/>
    <hyperlink ref="E358" location="A128142606A" display="A128142606A" xr:uid="{00000000-0004-0000-0000-00005B010000}"/>
    <hyperlink ref="E359" location="A128137062V" display="A128137062V" xr:uid="{00000000-0004-0000-0000-00005C010000}"/>
    <hyperlink ref="E360" location="A128144191W" display="A128144191W" xr:uid="{00000000-0004-0000-0000-00005D010000}"/>
    <hyperlink ref="E361" location="A128138647V" display="A128138647V" xr:uid="{00000000-0004-0000-0000-00005E010000}"/>
    <hyperlink ref="E362" location="A128133103F" display="A128133103F" xr:uid="{00000000-0004-0000-0000-00005F010000}"/>
    <hyperlink ref="E363" location="A128144983V" display="A128144983V" xr:uid="{00000000-0004-0000-0000-000060010000}"/>
    <hyperlink ref="E364" location="A128139439V" display="A128139439V" xr:uid="{00000000-0004-0000-0000-000061010000}"/>
    <hyperlink ref="E365" location="A128133895R" display="A128133895R" xr:uid="{00000000-0004-0000-0000-000062010000}"/>
    <hyperlink ref="E366" location="A128145775V" display="A128145775V" xr:uid="{00000000-0004-0000-0000-000063010000}"/>
    <hyperlink ref="E367" location="A128140231F" display="A128140231F" xr:uid="{00000000-0004-0000-0000-000064010000}"/>
    <hyperlink ref="E368" location="A128134687R" display="A128134687R" xr:uid="{00000000-0004-0000-0000-000065010000}"/>
    <hyperlink ref="E369" location="A128146654T" display="A128146654T" xr:uid="{00000000-0004-0000-0000-000066010000}"/>
    <hyperlink ref="E370" location="A128141110C" display="A128141110C" xr:uid="{00000000-0004-0000-0000-000067010000}"/>
    <hyperlink ref="E371" location="A128135566L" display="A128135566L" xr:uid="{00000000-0004-0000-0000-000068010000}"/>
    <hyperlink ref="E372" location="A128143486L" display="A128143486L" xr:uid="{00000000-0004-0000-0000-000069010000}"/>
    <hyperlink ref="E373" location="A128137942T" display="A128137942T" xr:uid="{00000000-0004-0000-0000-00006A010000}"/>
    <hyperlink ref="E374" location="A128132398J" display="A128132398J" xr:uid="{00000000-0004-0000-0000-00006B010000}"/>
    <hyperlink ref="E375" location="A128147446T" display="A128147446T" xr:uid="{00000000-0004-0000-0000-00006C010000}"/>
    <hyperlink ref="E376" location="A128141902A" display="A128141902A" xr:uid="{00000000-0004-0000-0000-00006D010000}"/>
    <hyperlink ref="E377" location="A128136358L" display="A128136358L" xr:uid="{00000000-0004-0000-0000-00006E010000}"/>
    <hyperlink ref="E378" location="A128148238T" display="A128148238T" xr:uid="{00000000-0004-0000-0000-00006F010000}"/>
    <hyperlink ref="E379" location="A128142694L" display="A128142694L" xr:uid="{00000000-0004-0000-0000-000070010000}"/>
    <hyperlink ref="E380" location="A128137150V" display="A128137150V" xr:uid="{00000000-0004-0000-0000-000071010000}"/>
    <hyperlink ref="E381" location="A128144279R" display="A128144279R" xr:uid="{00000000-0004-0000-0000-000072010000}"/>
    <hyperlink ref="E382" location="A128138735V" display="A128138735V" xr:uid="{00000000-0004-0000-0000-000073010000}"/>
    <hyperlink ref="E383" location="A128133191T" display="A128133191T" xr:uid="{00000000-0004-0000-0000-000074010000}"/>
    <hyperlink ref="E384" location="A128145071W" display="A128145071W" xr:uid="{00000000-0004-0000-0000-000075010000}"/>
    <hyperlink ref="E385" location="A128139527V" display="A128139527V" xr:uid="{00000000-0004-0000-0000-000076010000}"/>
    <hyperlink ref="E386" location="A128133983R" display="A128133983R" xr:uid="{00000000-0004-0000-0000-000077010000}"/>
    <hyperlink ref="E387" location="A128145863V" display="A128145863V" xr:uid="{00000000-0004-0000-0000-000078010000}"/>
    <hyperlink ref="E388" location="A128140319X" display="A128140319X" xr:uid="{00000000-0004-0000-0000-000079010000}"/>
    <hyperlink ref="E389" location="A128134775R" display="A128134775R" xr:uid="{00000000-0004-0000-0000-00007A010000}"/>
    <hyperlink ref="E390" location="A128146302L" display="A128146302L" xr:uid="{00000000-0004-0000-0000-00007B010000}"/>
    <hyperlink ref="E391" location="A128140758A" display="A128140758A" xr:uid="{00000000-0004-0000-0000-00007C010000}"/>
    <hyperlink ref="E392" location="A128135214J" display="A128135214J" xr:uid="{00000000-0004-0000-0000-00007D010000}"/>
    <hyperlink ref="E393" location="A128143134J" display="A128143134J" xr:uid="{00000000-0004-0000-0000-00007E010000}"/>
    <hyperlink ref="E394" location="A128137590X" display="A128137590X" xr:uid="{00000000-0004-0000-0000-00007F010000}"/>
    <hyperlink ref="E395" location="A128132046C" display="A128132046C" xr:uid="{00000000-0004-0000-0000-000080010000}"/>
    <hyperlink ref="E396" location="A128147094X" display="A128147094X" xr:uid="{00000000-0004-0000-0000-000081010000}"/>
    <hyperlink ref="E397" location="A128141550J" display="A128141550J" xr:uid="{00000000-0004-0000-0000-000082010000}"/>
    <hyperlink ref="E398" location="A128136006J" display="A128136006J" xr:uid="{00000000-0004-0000-0000-000083010000}"/>
    <hyperlink ref="E399" location="A128147886W" display="A128147886W" xr:uid="{00000000-0004-0000-0000-000084010000}"/>
    <hyperlink ref="E400" location="A128142342J" display="A128142342J" xr:uid="{00000000-0004-0000-0000-000085010000}"/>
    <hyperlink ref="E401" location="A128136798T" display="A128136798T" xr:uid="{00000000-0004-0000-0000-000086010000}"/>
    <hyperlink ref="E402" location="A128143927J" display="A128143927J" xr:uid="{00000000-0004-0000-0000-000087010000}"/>
    <hyperlink ref="E403" location="A128138383A" display="A128138383A" xr:uid="{00000000-0004-0000-0000-000088010000}"/>
    <hyperlink ref="E404" location="A128132839C" display="A128132839C" xr:uid="{00000000-0004-0000-0000-000089010000}"/>
    <hyperlink ref="E405" location="A128144719J" display="A128144719J" xr:uid="{00000000-0004-0000-0000-00008A010000}"/>
    <hyperlink ref="E406" location="A128139175A" display="A128139175A" xr:uid="{00000000-0004-0000-0000-00008B010000}"/>
    <hyperlink ref="E407" location="A128133631K" display="A128133631K" xr:uid="{00000000-0004-0000-0000-00008C010000}"/>
    <hyperlink ref="E408" location="A128145511R" display="A128145511R" xr:uid="{00000000-0004-0000-0000-00008D010000}"/>
    <hyperlink ref="E409" location="A128139967X" display="A128139967X" xr:uid="{00000000-0004-0000-0000-00008E010000}"/>
    <hyperlink ref="E410" location="A128134423K" display="A128134423K" xr:uid="{00000000-0004-0000-0000-00008F01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8" t="s">
        <v>274</v>
      </c>
      <c r="O2" s="8" t="s">
        <v>274</v>
      </c>
      <c r="P2" s="8" t="s">
        <v>274</v>
      </c>
      <c r="Q2" s="8" t="s">
        <v>274</v>
      </c>
      <c r="R2" s="8" t="s">
        <v>274</v>
      </c>
      <c r="S2" s="8" t="s">
        <v>274</v>
      </c>
      <c r="T2" s="8" t="s">
        <v>274</v>
      </c>
      <c r="U2" s="8" t="s">
        <v>274</v>
      </c>
      <c r="V2" s="8" t="s">
        <v>274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8" t="s">
        <v>274</v>
      </c>
      <c r="AJ2" s="8" t="s">
        <v>274</v>
      </c>
      <c r="AK2" s="8" t="s">
        <v>274</v>
      </c>
      <c r="AL2" s="8" t="s">
        <v>274</v>
      </c>
      <c r="AM2" s="8" t="s">
        <v>274</v>
      </c>
      <c r="AN2" s="8" t="s">
        <v>274</v>
      </c>
      <c r="AO2" s="8" t="s">
        <v>274</v>
      </c>
      <c r="AP2" s="8" t="s">
        <v>274</v>
      </c>
      <c r="AQ2" s="8" t="s">
        <v>274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8" t="s">
        <v>274</v>
      </c>
      <c r="BE2" s="8" t="s">
        <v>274</v>
      </c>
      <c r="BF2" s="8" t="s">
        <v>274</v>
      </c>
      <c r="BG2" s="8" t="s">
        <v>274</v>
      </c>
      <c r="BH2" s="8" t="s">
        <v>274</v>
      </c>
      <c r="BI2" s="8" t="s">
        <v>274</v>
      </c>
      <c r="BJ2" s="8" t="s">
        <v>274</v>
      </c>
      <c r="BK2" s="8" t="s">
        <v>274</v>
      </c>
      <c r="BL2" s="8" t="s">
        <v>274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8" t="s">
        <v>274</v>
      </c>
      <c r="BZ2" s="8" t="s">
        <v>274</v>
      </c>
      <c r="CA2" s="8" t="s">
        <v>274</v>
      </c>
      <c r="CB2" s="8" t="s">
        <v>274</v>
      </c>
      <c r="CC2" s="8" t="s">
        <v>274</v>
      </c>
      <c r="CD2" s="8" t="s">
        <v>274</v>
      </c>
      <c r="CE2" s="8" t="s">
        <v>274</v>
      </c>
      <c r="CF2" s="8" t="s">
        <v>274</v>
      </c>
      <c r="CG2" s="8" t="s">
        <v>274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8" t="s">
        <v>274</v>
      </c>
      <c r="CU2" s="8" t="s">
        <v>274</v>
      </c>
      <c r="CV2" s="8" t="s">
        <v>274</v>
      </c>
      <c r="CW2" s="8" t="s">
        <v>274</v>
      </c>
      <c r="CX2" s="8" t="s">
        <v>274</v>
      </c>
      <c r="CY2" s="8" t="s">
        <v>274</v>
      </c>
      <c r="CZ2" s="8" t="s">
        <v>274</v>
      </c>
      <c r="DA2" s="8" t="s">
        <v>274</v>
      </c>
      <c r="DB2" s="8" t="s">
        <v>274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8" t="s">
        <v>274</v>
      </c>
      <c r="DP2" s="8" t="s">
        <v>274</v>
      </c>
      <c r="DQ2" s="8" t="s">
        <v>274</v>
      </c>
      <c r="DR2" s="8" t="s">
        <v>274</v>
      </c>
      <c r="DS2" s="8" t="s">
        <v>274</v>
      </c>
      <c r="DT2" s="8" t="s">
        <v>274</v>
      </c>
      <c r="DU2" s="8" t="s">
        <v>274</v>
      </c>
      <c r="DV2" s="8" t="s">
        <v>274</v>
      </c>
      <c r="DW2" s="8" t="s">
        <v>274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8" t="s">
        <v>274</v>
      </c>
      <c r="EK2" s="8" t="s">
        <v>274</v>
      </c>
      <c r="EL2" s="8" t="s">
        <v>274</v>
      </c>
      <c r="EM2" s="8" t="s">
        <v>274</v>
      </c>
      <c r="EN2" s="8" t="s">
        <v>274</v>
      </c>
      <c r="EO2" s="8" t="s">
        <v>274</v>
      </c>
      <c r="EP2" s="8" t="s">
        <v>274</v>
      </c>
      <c r="EQ2" s="8" t="s">
        <v>274</v>
      </c>
      <c r="ER2" s="8" t="s">
        <v>274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8" t="s">
        <v>274</v>
      </c>
      <c r="FF2" s="8" t="s">
        <v>274</v>
      </c>
      <c r="FG2" s="8" t="s">
        <v>274</v>
      </c>
      <c r="FH2" s="8" t="s">
        <v>274</v>
      </c>
      <c r="FI2" s="8" t="s">
        <v>274</v>
      </c>
      <c r="FJ2" s="8" t="s">
        <v>274</v>
      </c>
      <c r="FK2" s="8" t="s">
        <v>274</v>
      </c>
      <c r="FL2" s="8" t="s">
        <v>274</v>
      </c>
      <c r="FM2" s="8" t="s">
        <v>274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8" t="s">
        <v>274</v>
      </c>
      <c r="GA2" s="8" t="s">
        <v>274</v>
      </c>
      <c r="GB2" s="8" t="s">
        <v>274</v>
      </c>
      <c r="GC2" s="8" t="s">
        <v>274</v>
      </c>
      <c r="GD2" s="8" t="s">
        <v>274</v>
      </c>
      <c r="GE2" s="8" t="s">
        <v>274</v>
      </c>
      <c r="GF2" s="8" t="s">
        <v>274</v>
      </c>
      <c r="GG2" s="8" t="s">
        <v>274</v>
      </c>
      <c r="GH2" s="8" t="s">
        <v>274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8" t="s">
        <v>274</v>
      </c>
      <c r="GV2" s="8" t="s">
        <v>274</v>
      </c>
      <c r="GW2" s="8" t="s">
        <v>274</v>
      </c>
      <c r="GX2" s="8" t="s">
        <v>274</v>
      </c>
      <c r="GY2" s="8" t="s">
        <v>274</v>
      </c>
      <c r="GZ2" s="8" t="s">
        <v>274</v>
      </c>
      <c r="HA2" s="8" t="s">
        <v>274</v>
      </c>
      <c r="HB2" s="8" t="s">
        <v>274</v>
      </c>
      <c r="HC2" s="8" t="s">
        <v>274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8" t="s">
        <v>274</v>
      </c>
      <c r="HQ2" s="8" t="s">
        <v>274</v>
      </c>
      <c r="HR2" s="8" t="s">
        <v>274</v>
      </c>
      <c r="HS2" s="8" t="s">
        <v>274</v>
      </c>
      <c r="HT2" s="8" t="s">
        <v>274</v>
      </c>
      <c r="HU2" s="8" t="s">
        <v>274</v>
      </c>
      <c r="HV2" s="8" t="s">
        <v>274</v>
      </c>
      <c r="HW2" s="8" t="s">
        <v>274</v>
      </c>
      <c r="HX2" s="8" t="s">
        <v>274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8" t="s">
        <v>274</v>
      </c>
      <c r="IL2" s="8" t="s">
        <v>274</v>
      </c>
      <c r="IM2" s="8" t="s">
        <v>274</v>
      </c>
      <c r="IN2" s="8" t="s">
        <v>274</v>
      </c>
      <c r="IO2" s="8" t="s">
        <v>274</v>
      </c>
      <c r="IP2" s="8" t="s">
        <v>274</v>
      </c>
      <c r="IQ2" s="8" t="s">
        <v>274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275</v>
      </c>
      <c r="O4" s="8" t="s">
        <v>275</v>
      </c>
      <c r="P4" s="8" t="s">
        <v>275</v>
      </c>
      <c r="Q4" s="8" t="s">
        <v>275</v>
      </c>
      <c r="R4" s="8" t="s">
        <v>275</v>
      </c>
      <c r="S4" s="8" t="s">
        <v>275</v>
      </c>
      <c r="T4" s="8" t="s">
        <v>275</v>
      </c>
      <c r="U4" s="8" t="s">
        <v>275</v>
      </c>
      <c r="V4" s="8" t="s">
        <v>275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275</v>
      </c>
      <c r="AJ4" s="8" t="s">
        <v>275</v>
      </c>
      <c r="AK4" s="8" t="s">
        <v>275</v>
      </c>
      <c r="AL4" s="8" t="s">
        <v>275</v>
      </c>
      <c r="AM4" s="8" t="s">
        <v>275</v>
      </c>
      <c r="AN4" s="8" t="s">
        <v>275</v>
      </c>
      <c r="AO4" s="8" t="s">
        <v>275</v>
      </c>
      <c r="AP4" s="8" t="s">
        <v>275</v>
      </c>
      <c r="AQ4" s="8" t="s">
        <v>275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275</v>
      </c>
      <c r="BE4" s="8" t="s">
        <v>275</v>
      </c>
      <c r="BF4" s="8" t="s">
        <v>275</v>
      </c>
      <c r="BG4" s="8" t="s">
        <v>275</v>
      </c>
      <c r="BH4" s="8" t="s">
        <v>275</v>
      </c>
      <c r="BI4" s="8" t="s">
        <v>275</v>
      </c>
      <c r="BJ4" s="8" t="s">
        <v>275</v>
      </c>
      <c r="BK4" s="8" t="s">
        <v>275</v>
      </c>
      <c r="BL4" s="8" t="s">
        <v>275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275</v>
      </c>
      <c r="BZ4" s="8" t="s">
        <v>275</v>
      </c>
      <c r="CA4" s="8" t="s">
        <v>275</v>
      </c>
      <c r="CB4" s="8" t="s">
        <v>275</v>
      </c>
      <c r="CC4" s="8" t="s">
        <v>275</v>
      </c>
      <c r="CD4" s="8" t="s">
        <v>275</v>
      </c>
      <c r="CE4" s="8" t="s">
        <v>275</v>
      </c>
      <c r="CF4" s="8" t="s">
        <v>275</v>
      </c>
      <c r="CG4" s="8" t="s">
        <v>275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275</v>
      </c>
      <c r="CU4" s="8" t="s">
        <v>275</v>
      </c>
      <c r="CV4" s="8" t="s">
        <v>275</v>
      </c>
      <c r="CW4" s="8" t="s">
        <v>275</v>
      </c>
      <c r="CX4" s="8" t="s">
        <v>275</v>
      </c>
      <c r="CY4" s="8" t="s">
        <v>275</v>
      </c>
      <c r="CZ4" s="8" t="s">
        <v>275</v>
      </c>
      <c r="DA4" s="8" t="s">
        <v>275</v>
      </c>
      <c r="DB4" s="8" t="s">
        <v>275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275</v>
      </c>
      <c r="DP4" s="8" t="s">
        <v>275</v>
      </c>
      <c r="DQ4" s="8" t="s">
        <v>275</v>
      </c>
      <c r="DR4" s="8" t="s">
        <v>275</v>
      </c>
      <c r="DS4" s="8" t="s">
        <v>275</v>
      </c>
      <c r="DT4" s="8" t="s">
        <v>275</v>
      </c>
      <c r="DU4" s="8" t="s">
        <v>275</v>
      </c>
      <c r="DV4" s="8" t="s">
        <v>275</v>
      </c>
      <c r="DW4" s="8" t="s">
        <v>275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275</v>
      </c>
      <c r="EK4" s="8" t="s">
        <v>275</v>
      </c>
      <c r="EL4" s="8" t="s">
        <v>275</v>
      </c>
      <c r="EM4" s="8" t="s">
        <v>275</v>
      </c>
      <c r="EN4" s="8" t="s">
        <v>275</v>
      </c>
      <c r="EO4" s="8" t="s">
        <v>275</v>
      </c>
      <c r="EP4" s="8" t="s">
        <v>275</v>
      </c>
      <c r="EQ4" s="8" t="s">
        <v>275</v>
      </c>
      <c r="ER4" s="8" t="s">
        <v>275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275</v>
      </c>
      <c r="FF4" s="8" t="s">
        <v>275</v>
      </c>
      <c r="FG4" s="8" t="s">
        <v>275</v>
      </c>
      <c r="FH4" s="8" t="s">
        <v>275</v>
      </c>
      <c r="FI4" s="8" t="s">
        <v>275</v>
      </c>
      <c r="FJ4" s="8" t="s">
        <v>275</v>
      </c>
      <c r="FK4" s="8" t="s">
        <v>275</v>
      </c>
      <c r="FL4" s="8" t="s">
        <v>275</v>
      </c>
      <c r="FM4" s="8" t="s">
        <v>275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275</v>
      </c>
      <c r="GA4" s="8" t="s">
        <v>275</v>
      </c>
      <c r="GB4" s="8" t="s">
        <v>275</v>
      </c>
      <c r="GC4" s="8" t="s">
        <v>275</v>
      </c>
      <c r="GD4" s="8" t="s">
        <v>275</v>
      </c>
      <c r="GE4" s="8" t="s">
        <v>275</v>
      </c>
      <c r="GF4" s="8" t="s">
        <v>275</v>
      </c>
      <c r="GG4" s="8" t="s">
        <v>275</v>
      </c>
      <c r="GH4" s="8" t="s">
        <v>275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275</v>
      </c>
      <c r="GV4" s="8" t="s">
        <v>275</v>
      </c>
      <c r="GW4" s="8" t="s">
        <v>275</v>
      </c>
      <c r="GX4" s="8" t="s">
        <v>275</v>
      </c>
      <c r="GY4" s="8" t="s">
        <v>275</v>
      </c>
      <c r="GZ4" s="8" t="s">
        <v>275</v>
      </c>
      <c r="HA4" s="8" t="s">
        <v>275</v>
      </c>
      <c r="HB4" s="8" t="s">
        <v>275</v>
      </c>
      <c r="HC4" s="8" t="s">
        <v>275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275</v>
      </c>
      <c r="HQ4" s="8" t="s">
        <v>275</v>
      </c>
      <c r="HR4" s="8" t="s">
        <v>275</v>
      </c>
      <c r="HS4" s="8" t="s">
        <v>275</v>
      </c>
      <c r="HT4" s="8" t="s">
        <v>275</v>
      </c>
      <c r="HU4" s="8" t="s">
        <v>275</v>
      </c>
      <c r="HV4" s="8" t="s">
        <v>275</v>
      </c>
      <c r="HW4" s="8" t="s">
        <v>275</v>
      </c>
      <c r="HX4" s="8" t="s">
        <v>275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275</v>
      </c>
      <c r="IL4" s="8" t="s">
        <v>275</v>
      </c>
      <c r="IM4" s="8" t="s">
        <v>275</v>
      </c>
      <c r="IN4" s="8" t="s">
        <v>275</v>
      </c>
      <c r="IO4" s="8" t="s">
        <v>275</v>
      </c>
      <c r="IP4" s="8" t="s">
        <v>275</v>
      </c>
      <c r="IQ4" s="8" t="s">
        <v>275</v>
      </c>
    </row>
    <row r="5" spans="1:251">
      <c r="A5" s="4" t="s">
        <v>253</v>
      </c>
      <c r="B5" s="8" t="s">
        <v>820</v>
      </c>
      <c r="C5" s="8" t="s">
        <v>820</v>
      </c>
      <c r="D5" s="8" t="s">
        <v>820</v>
      </c>
      <c r="E5" s="8" t="s">
        <v>820</v>
      </c>
      <c r="F5" s="8" t="s">
        <v>820</v>
      </c>
      <c r="G5" s="8" t="s">
        <v>820</v>
      </c>
      <c r="H5" s="8" t="s">
        <v>820</v>
      </c>
      <c r="I5" s="8" t="s">
        <v>820</v>
      </c>
      <c r="J5" s="8" t="s">
        <v>820</v>
      </c>
      <c r="K5" s="8" t="s">
        <v>820</v>
      </c>
      <c r="L5" s="8" t="s">
        <v>820</v>
      </c>
      <c r="M5" s="8" t="s">
        <v>820</v>
      </c>
      <c r="N5" s="8" t="s">
        <v>820</v>
      </c>
      <c r="O5" s="8" t="s">
        <v>820</v>
      </c>
      <c r="P5" s="8" t="s">
        <v>820</v>
      </c>
      <c r="Q5" s="8" t="s">
        <v>820</v>
      </c>
      <c r="R5" s="8" t="s">
        <v>820</v>
      </c>
      <c r="S5" s="8" t="s">
        <v>820</v>
      </c>
      <c r="T5" s="8" t="s">
        <v>820</v>
      </c>
      <c r="U5" s="8" t="s">
        <v>820</v>
      </c>
      <c r="V5" s="8" t="s">
        <v>820</v>
      </c>
      <c r="W5" s="8" t="s">
        <v>820</v>
      </c>
      <c r="X5" s="8" t="s">
        <v>820</v>
      </c>
      <c r="Y5" s="8" t="s">
        <v>820</v>
      </c>
      <c r="Z5" s="8" t="s">
        <v>820</v>
      </c>
      <c r="AA5" s="8" t="s">
        <v>820</v>
      </c>
      <c r="AB5" s="8" t="s">
        <v>820</v>
      </c>
      <c r="AC5" s="8" t="s">
        <v>820</v>
      </c>
      <c r="AD5" s="8" t="s">
        <v>820</v>
      </c>
      <c r="AE5" s="8" t="s">
        <v>820</v>
      </c>
      <c r="AF5" s="8" t="s">
        <v>820</v>
      </c>
      <c r="AG5" s="8" t="s">
        <v>820</v>
      </c>
      <c r="AH5" s="8" t="s">
        <v>820</v>
      </c>
      <c r="AI5" s="8" t="s">
        <v>820</v>
      </c>
      <c r="AJ5" s="8" t="s">
        <v>820</v>
      </c>
      <c r="AK5" s="8" t="s">
        <v>820</v>
      </c>
      <c r="AL5" s="8" t="s">
        <v>820</v>
      </c>
      <c r="AM5" s="8" t="s">
        <v>820</v>
      </c>
      <c r="AN5" s="8" t="s">
        <v>820</v>
      </c>
      <c r="AO5" s="8" t="s">
        <v>820</v>
      </c>
      <c r="AP5" s="8" t="s">
        <v>820</v>
      </c>
      <c r="AQ5" s="8" t="s">
        <v>820</v>
      </c>
      <c r="AR5" s="8" t="s">
        <v>820</v>
      </c>
      <c r="AS5" s="8" t="s">
        <v>820</v>
      </c>
      <c r="AT5" s="8" t="s">
        <v>820</v>
      </c>
      <c r="AU5" s="8" t="s">
        <v>820</v>
      </c>
      <c r="AV5" s="8" t="s">
        <v>820</v>
      </c>
      <c r="AW5" s="8" t="s">
        <v>820</v>
      </c>
      <c r="AX5" s="8" t="s">
        <v>820</v>
      </c>
      <c r="AY5" s="8" t="s">
        <v>820</v>
      </c>
      <c r="AZ5" s="8" t="s">
        <v>820</v>
      </c>
      <c r="BA5" s="8" t="s">
        <v>820</v>
      </c>
      <c r="BB5" s="8" t="s">
        <v>820</v>
      </c>
      <c r="BC5" s="8" t="s">
        <v>820</v>
      </c>
      <c r="BD5" s="8" t="s">
        <v>820</v>
      </c>
      <c r="BE5" s="8" t="s">
        <v>820</v>
      </c>
      <c r="BF5" s="8" t="s">
        <v>820</v>
      </c>
      <c r="BG5" s="8" t="s">
        <v>820</v>
      </c>
      <c r="BH5" s="8" t="s">
        <v>820</v>
      </c>
      <c r="BI5" s="8" t="s">
        <v>820</v>
      </c>
      <c r="BJ5" s="8" t="s">
        <v>820</v>
      </c>
      <c r="BK5" s="8" t="s">
        <v>820</v>
      </c>
      <c r="BL5" s="8" t="s">
        <v>820</v>
      </c>
      <c r="BM5" s="8" t="s">
        <v>820</v>
      </c>
      <c r="BN5" s="8" t="s">
        <v>820</v>
      </c>
      <c r="BO5" s="8" t="s">
        <v>820</v>
      </c>
      <c r="BP5" s="8" t="s">
        <v>820</v>
      </c>
      <c r="BQ5" s="8" t="s">
        <v>820</v>
      </c>
      <c r="BR5" s="8" t="s">
        <v>820</v>
      </c>
      <c r="BS5" s="8" t="s">
        <v>820</v>
      </c>
      <c r="BT5" s="8" t="s">
        <v>820</v>
      </c>
      <c r="BU5" s="8" t="s">
        <v>820</v>
      </c>
      <c r="BV5" s="8" t="s">
        <v>820</v>
      </c>
      <c r="BW5" s="8" t="s">
        <v>820</v>
      </c>
      <c r="BX5" s="8" t="s">
        <v>820</v>
      </c>
      <c r="BY5" s="8" t="s">
        <v>820</v>
      </c>
      <c r="BZ5" s="8" t="s">
        <v>820</v>
      </c>
      <c r="CA5" s="8" t="s">
        <v>820</v>
      </c>
      <c r="CB5" s="8" t="s">
        <v>820</v>
      </c>
      <c r="CC5" s="8" t="s">
        <v>820</v>
      </c>
      <c r="CD5" s="8" t="s">
        <v>820</v>
      </c>
      <c r="CE5" s="8" t="s">
        <v>820</v>
      </c>
      <c r="CF5" s="8" t="s">
        <v>820</v>
      </c>
      <c r="CG5" s="8" t="s">
        <v>820</v>
      </c>
      <c r="CH5" s="8" t="s">
        <v>820</v>
      </c>
      <c r="CI5" s="8" t="s">
        <v>820</v>
      </c>
      <c r="CJ5" s="8" t="s">
        <v>820</v>
      </c>
      <c r="CK5" s="8" t="s">
        <v>820</v>
      </c>
      <c r="CL5" s="8" t="s">
        <v>820</v>
      </c>
      <c r="CM5" s="8" t="s">
        <v>820</v>
      </c>
      <c r="CN5" s="8" t="s">
        <v>820</v>
      </c>
      <c r="CO5" s="8" t="s">
        <v>820</v>
      </c>
      <c r="CP5" s="8" t="s">
        <v>820</v>
      </c>
      <c r="CQ5" s="8" t="s">
        <v>820</v>
      </c>
      <c r="CR5" s="8" t="s">
        <v>820</v>
      </c>
      <c r="CS5" s="8" t="s">
        <v>820</v>
      </c>
      <c r="CT5" s="8" t="s">
        <v>820</v>
      </c>
      <c r="CU5" s="8" t="s">
        <v>820</v>
      </c>
      <c r="CV5" s="8" t="s">
        <v>820</v>
      </c>
      <c r="CW5" s="8" t="s">
        <v>820</v>
      </c>
      <c r="CX5" s="8" t="s">
        <v>820</v>
      </c>
      <c r="CY5" s="8" t="s">
        <v>820</v>
      </c>
      <c r="CZ5" s="8" t="s">
        <v>820</v>
      </c>
      <c r="DA5" s="8" t="s">
        <v>820</v>
      </c>
      <c r="DB5" s="8" t="s">
        <v>820</v>
      </c>
      <c r="DC5" s="8" t="s">
        <v>820</v>
      </c>
      <c r="DD5" s="8" t="s">
        <v>820</v>
      </c>
      <c r="DE5" s="8" t="s">
        <v>820</v>
      </c>
      <c r="DF5" s="8" t="s">
        <v>820</v>
      </c>
      <c r="DG5" s="8" t="s">
        <v>820</v>
      </c>
      <c r="DH5" s="8" t="s">
        <v>820</v>
      </c>
      <c r="DI5" s="8" t="s">
        <v>820</v>
      </c>
      <c r="DJ5" s="8" t="s">
        <v>820</v>
      </c>
      <c r="DK5" s="8" t="s">
        <v>820</v>
      </c>
      <c r="DL5" s="8" t="s">
        <v>820</v>
      </c>
      <c r="DM5" s="8" t="s">
        <v>820</v>
      </c>
      <c r="DN5" s="8" t="s">
        <v>820</v>
      </c>
      <c r="DO5" s="8" t="s">
        <v>820</v>
      </c>
      <c r="DP5" s="8" t="s">
        <v>820</v>
      </c>
      <c r="DQ5" s="8" t="s">
        <v>820</v>
      </c>
      <c r="DR5" s="8" t="s">
        <v>820</v>
      </c>
      <c r="DS5" s="8" t="s">
        <v>820</v>
      </c>
      <c r="DT5" s="8" t="s">
        <v>820</v>
      </c>
      <c r="DU5" s="8" t="s">
        <v>820</v>
      </c>
      <c r="DV5" s="8" t="s">
        <v>820</v>
      </c>
      <c r="DW5" s="8" t="s">
        <v>820</v>
      </c>
      <c r="DX5" s="8" t="s">
        <v>820</v>
      </c>
      <c r="DY5" s="8" t="s">
        <v>820</v>
      </c>
      <c r="DZ5" s="8" t="s">
        <v>820</v>
      </c>
      <c r="EA5" s="8" t="s">
        <v>820</v>
      </c>
      <c r="EB5" s="8" t="s">
        <v>820</v>
      </c>
      <c r="EC5" s="8" t="s">
        <v>820</v>
      </c>
      <c r="ED5" s="8" t="s">
        <v>820</v>
      </c>
      <c r="EE5" s="8" t="s">
        <v>820</v>
      </c>
      <c r="EF5" s="8" t="s">
        <v>820</v>
      </c>
      <c r="EG5" s="8" t="s">
        <v>820</v>
      </c>
      <c r="EH5" s="8" t="s">
        <v>820</v>
      </c>
      <c r="EI5" s="8" t="s">
        <v>820</v>
      </c>
      <c r="EJ5" s="8" t="s">
        <v>820</v>
      </c>
      <c r="EK5" s="8" t="s">
        <v>820</v>
      </c>
      <c r="EL5" s="8" t="s">
        <v>820</v>
      </c>
      <c r="EM5" s="8" t="s">
        <v>820</v>
      </c>
      <c r="EN5" s="8" t="s">
        <v>820</v>
      </c>
      <c r="EO5" s="8" t="s">
        <v>820</v>
      </c>
      <c r="EP5" s="8" t="s">
        <v>820</v>
      </c>
      <c r="EQ5" s="8" t="s">
        <v>820</v>
      </c>
      <c r="ER5" s="8" t="s">
        <v>820</v>
      </c>
      <c r="ES5" s="8" t="s">
        <v>820</v>
      </c>
      <c r="ET5" s="8" t="s">
        <v>820</v>
      </c>
      <c r="EU5" s="8" t="s">
        <v>820</v>
      </c>
      <c r="EV5" s="8" t="s">
        <v>820</v>
      </c>
      <c r="EW5" s="8" t="s">
        <v>820</v>
      </c>
      <c r="EX5" s="8" t="s">
        <v>820</v>
      </c>
      <c r="EY5" s="8" t="s">
        <v>820</v>
      </c>
      <c r="EZ5" s="8" t="s">
        <v>820</v>
      </c>
      <c r="FA5" s="8" t="s">
        <v>820</v>
      </c>
      <c r="FB5" s="8" t="s">
        <v>820</v>
      </c>
      <c r="FC5" s="8" t="s">
        <v>820</v>
      </c>
      <c r="FD5" s="8" t="s">
        <v>820</v>
      </c>
      <c r="FE5" s="8" t="s">
        <v>820</v>
      </c>
      <c r="FF5" s="8" t="s">
        <v>820</v>
      </c>
      <c r="FG5" s="8" t="s">
        <v>820</v>
      </c>
      <c r="FH5" s="8" t="s">
        <v>820</v>
      </c>
      <c r="FI5" s="8" t="s">
        <v>820</v>
      </c>
      <c r="FJ5" s="8" t="s">
        <v>820</v>
      </c>
      <c r="FK5" s="8" t="s">
        <v>820</v>
      </c>
      <c r="FL5" s="8" t="s">
        <v>820</v>
      </c>
      <c r="FM5" s="8" t="s">
        <v>820</v>
      </c>
      <c r="FN5" s="8" t="s">
        <v>820</v>
      </c>
      <c r="FO5" s="8" t="s">
        <v>820</v>
      </c>
      <c r="FP5" s="8" t="s">
        <v>820</v>
      </c>
      <c r="FQ5" s="8" t="s">
        <v>820</v>
      </c>
      <c r="FR5" s="8" t="s">
        <v>820</v>
      </c>
      <c r="FS5" s="8" t="s">
        <v>820</v>
      </c>
      <c r="FT5" s="8" t="s">
        <v>820</v>
      </c>
      <c r="FU5" s="8" t="s">
        <v>820</v>
      </c>
      <c r="FV5" s="8" t="s">
        <v>820</v>
      </c>
      <c r="FW5" s="8" t="s">
        <v>820</v>
      </c>
      <c r="FX5" s="8" t="s">
        <v>820</v>
      </c>
      <c r="FY5" s="8" t="s">
        <v>820</v>
      </c>
      <c r="FZ5" s="8" t="s">
        <v>820</v>
      </c>
      <c r="GA5" s="8" t="s">
        <v>820</v>
      </c>
      <c r="GB5" s="8" t="s">
        <v>820</v>
      </c>
      <c r="GC5" s="8" t="s">
        <v>820</v>
      </c>
      <c r="GD5" s="8" t="s">
        <v>820</v>
      </c>
      <c r="GE5" s="8" t="s">
        <v>820</v>
      </c>
      <c r="GF5" s="8" t="s">
        <v>820</v>
      </c>
      <c r="GG5" s="8" t="s">
        <v>820</v>
      </c>
      <c r="GH5" s="8" t="s">
        <v>820</v>
      </c>
      <c r="GI5" s="8" t="s">
        <v>820</v>
      </c>
      <c r="GJ5" s="8" t="s">
        <v>820</v>
      </c>
      <c r="GK5" s="8" t="s">
        <v>820</v>
      </c>
      <c r="GL5" s="8" t="s">
        <v>820</v>
      </c>
      <c r="GM5" s="8" t="s">
        <v>820</v>
      </c>
      <c r="GN5" s="8" t="s">
        <v>820</v>
      </c>
      <c r="GO5" s="8" t="s">
        <v>820</v>
      </c>
      <c r="GP5" s="8" t="s">
        <v>820</v>
      </c>
      <c r="GQ5" s="8" t="s">
        <v>820</v>
      </c>
      <c r="GR5" s="8" t="s">
        <v>820</v>
      </c>
      <c r="GS5" s="8" t="s">
        <v>820</v>
      </c>
      <c r="GT5" s="8" t="s">
        <v>820</v>
      </c>
      <c r="GU5" s="8" t="s">
        <v>820</v>
      </c>
      <c r="GV5" s="8" t="s">
        <v>820</v>
      </c>
      <c r="GW5" s="8" t="s">
        <v>820</v>
      </c>
      <c r="GX5" s="8" t="s">
        <v>820</v>
      </c>
      <c r="GY5" s="8" t="s">
        <v>820</v>
      </c>
      <c r="GZ5" s="8" t="s">
        <v>820</v>
      </c>
      <c r="HA5" s="8" t="s">
        <v>820</v>
      </c>
      <c r="HB5" s="8" t="s">
        <v>820</v>
      </c>
      <c r="HC5" s="8" t="s">
        <v>820</v>
      </c>
      <c r="HD5" s="8" t="s">
        <v>820</v>
      </c>
      <c r="HE5" s="8" t="s">
        <v>820</v>
      </c>
      <c r="HF5" s="8" t="s">
        <v>820</v>
      </c>
      <c r="HG5" s="8" t="s">
        <v>820</v>
      </c>
      <c r="HH5" s="8" t="s">
        <v>820</v>
      </c>
      <c r="HI5" s="8" t="s">
        <v>820</v>
      </c>
      <c r="HJ5" s="8" t="s">
        <v>820</v>
      </c>
      <c r="HK5" s="8" t="s">
        <v>820</v>
      </c>
      <c r="HL5" s="8" t="s">
        <v>820</v>
      </c>
      <c r="HM5" s="8" t="s">
        <v>820</v>
      </c>
      <c r="HN5" s="8" t="s">
        <v>820</v>
      </c>
      <c r="HO5" s="8" t="s">
        <v>820</v>
      </c>
      <c r="HP5" s="8" t="s">
        <v>820</v>
      </c>
      <c r="HQ5" s="8" t="s">
        <v>820</v>
      </c>
      <c r="HR5" s="8" t="s">
        <v>820</v>
      </c>
      <c r="HS5" s="8" t="s">
        <v>820</v>
      </c>
      <c r="HT5" s="8" t="s">
        <v>820</v>
      </c>
      <c r="HU5" s="8" t="s">
        <v>820</v>
      </c>
      <c r="HV5" s="8" t="s">
        <v>820</v>
      </c>
      <c r="HW5" s="8" t="s">
        <v>820</v>
      </c>
      <c r="HX5" s="8" t="s">
        <v>820</v>
      </c>
      <c r="HY5" s="8" t="s">
        <v>820</v>
      </c>
      <c r="HZ5" s="8" t="s">
        <v>820</v>
      </c>
      <c r="IA5" s="8" t="s">
        <v>820</v>
      </c>
      <c r="IB5" s="8" t="s">
        <v>820</v>
      </c>
      <c r="IC5" s="8" t="s">
        <v>820</v>
      </c>
      <c r="ID5" s="8" t="s">
        <v>820</v>
      </c>
      <c r="IE5" s="8" t="s">
        <v>820</v>
      </c>
      <c r="IF5" s="8" t="s">
        <v>820</v>
      </c>
      <c r="IG5" s="8" t="s">
        <v>820</v>
      </c>
      <c r="IH5" s="8" t="s">
        <v>820</v>
      </c>
      <c r="II5" s="8" t="s">
        <v>820</v>
      </c>
      <c r="IJ5" s="8" t="s">
        <v>820</v>
      </c>
      <c r="IK5" s="8" t="s">
        <v>820</v>
      </c>
      <c r="IL5" s="8" t="s">
        <v>820</v>
      </c>
      <c r="IM5" s="8" t="s">
        <v>820</v>
      </c>
      <c r="IN5" s="8" t="s">
        <v>820</v>
      </c>
      <c r="IO5" s="8" t="s">
        <v>820</v>
      </c>
      <c r="IP5" s="8" t="s">
        <v>820</v>
      </c>
      <c r="IQ5" s="8" t="s">
        <v>820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  <c r="HF8" s="6">
        <v>44228</v>
      </c>
      <c r="HG8" s="6">
        <v>44228</v>
      </c>
      <c r="HH8" s="6">
        <v>44228</v>
      </c>
      <c r="HI8" s="6">
        <v>44228</v>
      </c>
      <c r="HJ8" s="6">
        <v>44228</v>
      </c>
      <c r="HK8" s="6">
        <v>44228</v>
      </c>
      <c r="HL8" s="6">
        <v>44228</v>
      </c>
      <c r="HM8" s="6">
        <v>44228</v>
      </c>
      <c r="HN8" s="6">
        <v>44228</v>
      </c>
      <c r="HO8" s="6">
        <v>44228</v>
      </c>
      <c r="HP8" s="6">
        <v>44228</v>
      </c>
      <c r="HQ8" s="6">
        <v>44228</v>
      </c>
      <c r="HR8" s="6">
        <v>44228</v>
      </c>
      <c r="HS8" s="6">
        <v>44228</v>
      </c>
      <c r="HT8" s="6">
        <v>44228</v>
      </c>
      <c r="HU8" s="6">
        <v>44228</v>
      </c>
      <c r="HV8" s="6">
        <v>44228</v>
      </c>
      <c r="HW8" s="6">
        <v>44228</v>
      </c>
      <c r="HX8" s="6">
        <v>44228</v>
      </c>
      <c r="HY8" s="6">
        <v>44228</v>
      </c>
      <c r="HZ8" s="6">
        <v>44228</v>
      </c>
      <c r="IA8" s="6">
        <v>44228</v>
      </c>
      <c r="IB8" s="6">
        <v>44228</v>
      </c>
      <c r="IC8" s="6">
        <v>44228</v>
      </c>
      <c r="ID8" s="6">
        <v>44228</v>
      </c>
      <c r="IE8" s="6">
        <v>44228</v>
      </c>
      <c r="IF8" s="6">
        <v>44228</v>
      </c>
      <c r="IG8" s="6">
        <v>44228</v>
      </c>
      <c r="IH8" s="6">
        <v>44228</v>
      </c>
      <c r="II8" s="6">
        <v>44228</v>
      </c>
      <c r="IJ8" s="6">
        <v>44228</v>
      </c>
      <c r="IK8" s="6">
        <v>44228</v>
      </c>
      <c r="IL8" s="6">
        <v>44228</v>
      </c>
      <c r="IM8" s="6">
        <v>44228</v>
      </c>
      <c r="IN8" s="6">
        <v>44228</v>
      </c>
      <c r="IO8" s="6">
        <v>44228</v>
      </c>
      <c r="IP8" s="6">
        <v>44228</v>
      </c>
      <c r="IQ8" s="6">
        <v>44228</v>
      </c>
    </row>
    <row r="9" spans="1:251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  <c r="HF9" s="1">
        <v>7</v>
      </c>
      <c r="HG9" s="1">
        <v>7</v>
      </c>
      <c r="HH9" s="1">
        <v>7</v>
      </c>
      <c r="HI9" s="1">
        <v>7</v>
      </c>
      <c r="HJ9" s="1">
        <v>7</v>
      </c>
      <c r="HK9" s="1">
        <v>7</v>
      </c>
      <c r="HL9" s="1">
        <v>7</v>
      </c>
      <c r="HM9" s="1">
        <v>7</v>
      </c>
      <c r="HN9" s="1">
        <v>7</v>
      </c>
      <c r="HO9" s="1">
        <v>7</v>
      </c>
      <c r="HP9" s="1">
        <v>7</v>
      </c>
      <c r="HQ9" s="1">
        <v>7</v>
      </c>
      <c r="HR9" s="1">
        <v>7</v>
      </c>
      <c r="HS9" s="1">
        <v>7</v>
      </c>
      <c r="HT9" s="1">
        <v>7</v>
      </c>
      <c r="HU9" s="1">
        <v>7</v>
      </c>
      <c r="HV9" s="1">
        <v>7</v>
      </c>
      <c r="HW9" s="1">
        <v>7</v>
      </c>
      <c r="HX9" s="1">
        <v>7</v>
      </c>
      <c r="HY9" s="1">
        <v>7</v>
      </c>
      <c r="HZ9" s="1">
        <v>7</v>
      </c>
      <c r="IA9" s="1">
        <v>7</v>
      </c>
      <c r="IB9" s="1">
        <v>7</v>
      </c>
      <c r="IC9" s="1">
        <v>7</v>
      </c>
      <c r="ID9" s="1">
        <v>7</v>
      </c>
      <c r="IE9" s="1">
        <v>7</v>
      </c>
      <c r="IF9" s="1">
        <v>7</v>
      </c>
      <c r="IG9" s="1">
        <v>7</v>
      </c>
      <c r="IH9" s="1">
        <v>7</v>
      </c>
      <c r="II9" s="1">
        <v>7</v>
      </c>
      <c r="IJ9" s="1">
        <v>7</v>
      </c>
      <c r="IK9" s="1">
        <v>7</v>
      </c>
      <c r="IL9" s="1">
        <v>7</v>
      </c>
      <c r="IM9" s="1">
        <v>7</v>
      </c>
      <c r="IN9" s="1">
        <v>7</v>
      </c>
      <c r="IO9" s="1">
        <v>7</v>
      </c>
      <c r="IP9" s="1">
        <v>7</v>
      </c>
      <c r="IQ9" s="1">
        <v>7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276</v>
      </c>
      <c r="O10" s="8" t="s">
        <v>277</v>
      </c>
      <c r="P10" s="8" t="s">
        <v>278</v>
      </c>
      <c r="Q10" s="8" t="s">
        <v>279</v>
      </c>
      <c r="R10" s="8" t="s">
        <v>280</v>
      </c>
      <c r="S10" s="8" t="s">
        <v>281</v>
      </c>
      <c r="T10" s="8" t="s">
        <v>282</v>
      </c>
      <c r="U10" s="8" t="s">
        <v>283</v>
      </c>
      <c r="V10" s="8" t="s">
        <v>284</v>
      </c>
      <c r="W10" s="8" t="s">
        <v>285</v>
      </c>
      <c r="X10" s="8" t="s">
        <v>286</v>
      </c>
      <c r="Y10" s="8" t="s">
        <v>287</v>
      </c>
      <c r="Z10" s="8" t="s">
        <v>288</v>
      </c>
      <c r="AA10" s="8" t="s">
        <v>289</v>
      </c>
      <c r="AB10" s="8" t="s">
        <v>290</v>
      </c>
      <c r="AC10" s="8" t="s">
        <v>291</v>
      </c>
      <c r="AD10" s="8" t="s">
        <v>292</v>
      </c>
      <c r="AE10" s="8" t="s">
        <v>293</v>
      </c>
      <c r="AF10" s="8" t="s">
        <v>294</v>
      </c>
      <c r="AG10" s="8" t="s">
        <v>295</v>
      </c>
      <c r="AH10" s="8" t="s">
        <v>296</v>
      </c>
      <c r="AI10" s="8" t="s">
        <v>297</v>
      </c>
      <c r="AJ10" s="8" t="s">
        <v>298</v>
      </c>
      <c r="AK10" s="8" t="s">
        <v>299</v>
      </c>
      <c r="AL10" s="8" t="s">
        <v>300</v>
      </c>
      <c r="AM10" s="8" t="s">
        <v>301</v>
      </c>
      <c r="AN10" s="8" t="s">
        <v>302</v>
      </c>
      <c r="AO10" s="8" t="s">
        <v>303</v>
      </c>
      <c r="AP10" s="8" t="s">
        <v>304</v>
      </c>
      <c r="AQ10" s="8" t="s">
        <v>305</v>
      </c>
      <c r="AR10" s="8" t="s">
        <v>306</v>
      </c>
      <c r="AS10" s="8" t="s">
        <v>307</v>
      </c>
      <c r="AT10" s="8" t="s">
        <v>308</v>
      </c>
      <c r="AU10" s="8" t="s">
        <v>309</v>
      </c>
      <c r="AV10" s="8" t="s">
        <v>310</v>
      </c>
      <c r="AW10" s="8" t="s">
        <v>311</v>
      </c>
      <c r="AX10" s="8" t="s">
        <v>312</v>
      </c>
      <c r="AY10" s="8" t="s">
        <v>313</v>
      </c>
      <c r="AZ10" s="8" t="s">
        <v>314</v>
      </c>
      <c r="BA10" s="8" t="s">
        <v>315</v>
      </c>
      <c r="BB10" s="8" t="s">
        <v>316</v>
      </c>
      <c r="BC10" s="8" t="s">
        <v>317</v>
      </c>
      <c r="BD10" s="8" t="s">
        <v>318</v>
      </c>
      <c r="BE10" s="8" t="s">
        <v>319</v>
      </c>
      <c r="BF10" s="8" t="s">
        <v>320</v>
      </c>
      <c r="BG10" s="8" t="s">
        <v>321</v>
      </c>
      <c r="BH10" s="8" t="s">
        <v>322</v>
      </c>
      <c r="BI10" s="8" t="s">
        <v>323</v>
      </c>
      <c r="BJ10" s="8" t="s">
        <v>324</v>
      </c>
      <c r="BK10" s="8" t="s">
        <v>325</v>
      </c>
      <c r="BL10" s="8" t="s">
        <v>326</v>
      </c>
      <c r="BM10" s="8" t="s">
        <v>327</v>
      </c>
      <c r="BN10" s="8" t="s">
        <v>328</v>
      </c>
      <c r="BO10" s="8" t="s">
        <v>329</v>
      </c>
      <c r="BP10" s="8" t="s">
        <v>330</v>
      </c>
      <c r="BQ10" s="8" t="s">
        <v>331</v>
      </c>
      <c r="BR10" s="8" t="s">
        <v>332</v>
      </c>
      <c r="BS10" s="8" t="s">
        <v>333</v>
      </c>
      <c r="BT10" s="8" t="s">
        <v>334</v>
      </c>
      <c r="BU10" s="8" t="s">
        <v>335</v>
      </c>
      <c r="BV10" s="8" t="s">
        <v>336</v>
      </c>
      <c r="BW10" s="8" t="s">
        <v>337</v>
      </c>
      <c r="BX10" s="8" t="s">
        <v>338</v>
      </c>
      <c r="BY10" s="8" t="s">
        <v>339</v>
      </c>
      <c r="BZ10" s="8" t="s">
        <v>340</v>
      </c>
      <c r="CA10" s="8" t="s">
        <v>341</v>
      </c>
      <c r="CB10" s="8" t="s">
        <v>342</v>
      </c>
      <c r="CC10" s="8" t="s">
        <v>343</v>
      </c>
      <c r="CD10" s="8" t="s">
        <v>344</v>
      </c>
      <c r="CE10" s="8" t="s">
        <v>345</v>
      </c>
      <c r="CF10" s="8" t="s">
        <v>346</v>
      </c>
      <c r="CG10" s="8" t="s">
        <v>347</v>
      </c>
      <c r="CH10" s="8" t="s">
        <v>348</v>
      </c>
      <c r="CI10" s="8" t="s">
        <v>349</v>
      </c>
      <c r="CJ10" s="8" t="s">
        <v>350</v>
      </c>
      <c r="CK10" s="8" t="s">
        <v>351</v>
      </c>
      <c r="CL10" s="8" t="s">
        <v>352</v>
      </c>
      <c r="CM10" s="8" t="s">
        <v>353</v>
      </c>
      <c r="CN10" s="8" t="s">
        <v>354</v>
      </c>
      <c r="CO10" s="8" t="s">
        <v>355</v>
      </c>
      <c r="CP10" s="8" t="s">
        <v>356</v>
      </c>
      <c r="CQ10" s="8" t="s">
        <v>357</v>
      </c>
      <c r="CR10" s="8" t="s">
        <v>358</v>
      </c>
      <c r="CS10" s="8" t="s">
        <v>359</v>
      </c>
      <c r="CT10" s="8" t="s">
        <v>360</v>
      </c>
      <c r="CU10" s="8" t="s">
        <v>361</v>
      </c>
      <c r="CV10" s="8" t="s">
        <v>362</v>
      </c>
      <c r="CW10" s="8" t="s">
        <v>363</v>
      </c>
      <c r="CX10" s="8" t="s">
        <v>364</v>
      </c>
      <c r="CY10" s="8" t="s">
        <v>365</v>
      </c>
      <c r="CZ10" s="8" t="s">
        <v>366</v>
      </c>
      <c r="DA10" s="8" t="s">
        <v>367</v>
      </c>
      <c r="DB10" s="8" t="s">
        <v>368</v>
      </c>
      <c r="DC10" s="8" t="s">
        <v>369</v>
      </c>
      <c r="DD10" s="8" t="s">
        <v>370</v>
      </c>
      <c r="DE10" s="8" t="s">
        <v>371</v>
      </c>
      <c r="DF10" s="8" t="s">
        <v>372</v>
      </c>
      <c r="DG10" s="8" t="s">
        <v>373</v>
      </c>
      <c r="DH10" s="8" t="s">
        <v>374</v>
      </c>
      <c r="DI10" s="8" t="s">
        <v>375</v>
      </c>
      <c r="DJ10" s="8" t="s">
        <v>376</v>
      </c>
      <c r="DK10" s="8" t="s">
        <v>377</v>
      </c>
      <c r="DL10" s="8" t="s">
        <v>378</v>
      </c>
      <c r="DM10" s="8" t="s">
        <v>379</v>
      </c>
      <c r="DN10" s="8" t="s">
        <v>380</v>
      </c>
      <c r="DO10" s="8" t="s">
        <v>381</v>
      </c>
      <c r="DP10" s="8" t="s">
        <v>382</v>
      </c>
      <c r="DQ10" s="8" t="s">
        <v>383</v>
      </c>
      <c r="DR10" s="8" t="s">
        <v>384</v>
      </c>
      <c r="DS10" s="8" t="s">
        <v>385</v>
      </c>
      <c r="DT10" s="8" t="s">
        <v>386</v>
      </c>
      <c r="DU10" s="8" t="s">
        <v>387</v>
      </c>
      <c r="DV10" s="8" t="s">
        <v>388</v>
      </c>
      <c r="DW10" s="8" t="s">
        <v>389</v>
      </c>
      <c r="DX10" s="8" t="s">
        <v>390</v>
      </c>
      <c r="DY10" s="8" t="s">
        <v>391</v>
      </c>
      <c r="DZ10" s="8" t="s">
        <v>392</v>
      </c>
      <c r="EA10" s="8" t="s">
        <v>393</v>
      </c>
      <c r="EB10" s="8" t="s">
        <v>394</v>
      </c>
      <c r="EC10" s="8" t="s">
        <v>395</v>
      </c>
      <c r="ED10" s="8" t="s">
        <v>396</v>
      </c>
      <c r="EE10" s="8" t="s">
        <v>397</v>
      </c>
      <c r="EF10" s="8" t="s">
        <v>398</v>
      </c>
      <c r="EG10" s="8" t="s">
        <v>399</v>
      </c>
      <c r="EH10" s="8" t="s">
        <v>400</v>
      </c>
      <c r="EI10" s="8" t="s">
        <v>401</v>
      </c>
      <c r="EJ10" s="8" t="s">
        <v>402</v>
      </c>
      <c r="EK10" s="8" t="s">
        <v>403</v>
      </c>
      <c r="EL10" s="8" t="s">
        <v>404</v>
      </c>
      <c r="EM10" s="8" t="s">
        <v>405</v>
      </c>
      <c r="EN10" s="8" t="s">
        <v>406</v>
      </c>
      <c r="EO10" s="8" t="s">
        <v>407</v>
      </c>
      <c r="EP10" s="8" t="s">
        <v>408</v>
      </c>
      <c r="EQ10" s="8" t="s">
        <v>409</v>
      </c>
      <c r="ER10" s="8" t="s">
        <v>410</v>
      </c>
      <c r="ES10" s="8" t="s">
        <v>411</v>
      </c>
      <c r="ET10" s="8" t="s">
        <v>412</v>
      </c>
      <c r="EU10" s="8" t="s">
        <v>413</v>
      </c>
      <c r="EV10" s="8" t="s">
        <v>414</v>
      </c>
      <c r="EW10" s="8" t="s">
        <v>415</v>
      </c>
      <c r="EX10" s="8" t="s">
        <v>416</v>
      </c>
      <c r="EY10" s="8" t="s">
        <v>417</v>
      </c>
      <c r="EZ10" s="8" t="s">
        <v>418</v>
      </c>
      <c r="FA10" s="8" t="s">
        <v>419</v>
      </c>
      <c r="FB10" s="8" t="s">
        <v>420</v>
      </c>
      <c r="FC10" s="8" t="s">
        <v>421</v>
      </c>
      <c r="FD10" s="8" t="s">
        <v>422</v>
      </c>
      <c r="FE10" s="8" t="s">
        <v>423</v>
      </c>
      <c r="FF10" s="8" t="s">
        <v>424</v>
      </c>
      <c r="FG10" s="8" t="s">
        <v>425</v>
      </c>
      <c r="FH10" s="8" t="s">
        <v>426</v>
      </c>
      <c r="FI10" s="8" t="s">
        <v>427</v>
      </c>
      <c r="FJ10" s="8" t="s">
        <v>428</v>
      </c>
      <c r="FK10" s="8" t="s">
        <v>429</v>
      </c>
      <c r="FL10" s="8" t="s">
        <v>430</v>
      </c>
      <c r="FM10" s="8" t="s">
        <v>431</v>
      </c>
      <c r="FN10" s="8" t="s">
        <v>432</v>
      </c>
      <c r="FO10" s="8" t="s">
        <v>433</v>
      </c>
      <c r="FP10" s="8" t="s">
        <v>434</v>
      </c>
      <c r="FQ10" s="8" t="s">
        <v>435</v>
      </c>
      <c r="FR10" s="8" t="s">
        <v>436</v>
      </c>
      <c r="FS10" s="8" t="s">
        <v>437</v>
      </c>
      <c r="FT10" s="8" t="s">
        <v>438</v>
      </c>
      <c r="FU10" s="8" t="s">
        <v>439</v>
      </c>
      <c r="FV10" s="8" t="s">
        <v>440</v>
      </c>
      <c r="FW10" s="8" t="s">
        <v>441</v>
      </c>
      <c r="FX10" s="8" t="s">
        <v>442</v>
      </c>
      <c r="FY10" s="8" t="s">
        <v>443</v>
      </c>
      <c r="FZ10" s="8" t="s">
        <v>444</v>
      </c>
      <c r="GA10" s="8" t="s">
        <v>445</v>
      </c>
      <c r="GB10" s="8" t="s">
        <v>446</v>
      </c>
      <c r="GC10" s="8" t="s">
        <v>447</v>
      </c>
      <c r="GD10" s="8" t="s">
        <v>448</v>
      </c>
      <c r="GE10" s="8" t="s">
        <v>449</v>
      </c>
      <c r="GF10" s="8" t="s">
        <v>450</v>
      </c>
      <c r="GG10" s="8" t="s">
        <v>451</v>
      </c>
      <c r="GH10" s="8" t="s">
        <v>452</v>
      </c>
      <c r="GI10" s="8" t="s">
        <v>453</v>
      </c>
      <c r="GJ10" s="8" t="s">
        <v>454</v>
      </c>
      <c r="GK10" s="8" t="s">
        <v>455</v>
      </c>
      <c r="GL10" s="8" t="s">
        <v>456</v>
      </c>
      <c r="GM10" s="8" t="s">
        <v>457</v>
      </c>
      <c r="GN10" s="8" t="s">
        <v>458</v>
      </c>
      <c r="GO10" s="8" t="s">
        <v>459</v>
      </c>
      <c r="GP10" s="8" t="s">
        <v>460</v>
      </c>
      <c r="GQ10" s="8" t="s">
        <v>461</v>
      </c>
      <c r="GR10" s="8" t="s">
        <v>462</v>
      </c>
      <c r="GS10" s="8" t="s">
        <v>463</v>
      </c>
      <c r="GT10" s="8" t="s">
        <v>464</v>
      </c>
      <c r="GU10" s="8" t="s">
        <v>465</v>
      </c>
      <c r="GV10" s="8" t="s">
        <v>466</v>
      </c>
      <c r="GW10" s="8" t="s">
        <v>467</v>
      </c>
      <c r="GX10" s="8" t="s">
        <v>468</v>
      </c>
      <c r="GY10" s="8" t="s">
        <v>469</v>
      </c>
      <c r="GZ10" s="8" t="s">
        <v>470</v>
      </c>
      <c r="HA10" s="8" t="s">
        <v>471</v>
      </c>
      <c r="HB10" s="8" t="s">
        <v>472</v>
      </c>
      <c r="HC10" s="8" t="s">
        <v>473</v>
      </c>
      <c r="HD10" s="8" t="s">
        <v>474</v>
      </c>
      <c r="HE10" s="8" t="s">
        <v>475</v>
      </c>
      <c r="HF10" s="8" t="s">
        <v>476</v>
      </c>
      <c r="HG10" s="8" t="s">
        <v>477</v>
      </c>
      <c r="HH10" s="8" t="s">
        <v>478</v>
      </c>
      <c r="HI10" s="8" t="s">
        <v>479</v>
      </c>
      <c r="HJ10" s="8" t="s">
        <v>480</v>
      </c>
      <c r="HK10" s="8" t="s">
        <v>481</v>
      </c>
      <c r="HL10" s="8" t="s">
        <v>482</v>
      </c>
      <c r="HM10" s="8" t="s">
        <v>483</v>
      </c>
      <c r="HN10" s="8" t="s">
        <v>484</v>
      </c>
      <c r="HO10" s="8" t="s">
        <v>485</v>
      </c>
      <c r="HP10" s="8" t="s">
        <v>486</v>
      </c>
      <c r="HQ10" s="8" t="s">
        <v>487</v>
      </c>
      <c r="HR10" s="8" t="s">
        <v>488</v>
      </c>
      <c r="HS10" s="8" t="s">
        <v>489</v>
      </c>
      <c r="HT10" s="8" t="s">
        <v>490</v>
      </c>
      <c r="HU10" s="8" t="s">
        <v>491</v>
      </c>
      <c r="HV10" s="8" t="s">
        <v>492</v>
      </c>
      <c r="HW10" s="8" t="s">
        <v>493</v>
      </c>
      <c r="HX10" s="8" t="s">
        <v>494</v>
      </c>
      <c r="HY10" s="8" t="s">
        <v>495</v>
      </c>
      <c r="HZ10" s="8" t="s">
        <v>496</v>
      </c>
      <c r="IA10" s="8" t="s">
        <v>497</v>
      </c>
      <c r="IB10" s="8" t="s">
        <v>498</v>
      </c>
      <c r="IC10" s="8" t="s">
        <v>499</v>
      </c>
      <c r="ID10" s="8" t="s">
        <v>500</v>
      </c>
      <c r="IE10" s="8" t="s">
        <v>501</v>
      </c>
      <c r="IF10" s="8" t="s">
        <v>502</v>
      </c>
      <c r="IG10" s="8" t="s">
        <v>503</v>
      </c>
      <c r="IH10" s="8" t="s">
        <v>504</v>
      </c>
      <c r="II10" s="8" t="s">
        <v>505</v>
      </c>
      <c r="IJ10" s="8" t="s">
        <v>506</v>
      </c>
      <c r="IK10" s="8" t="s">
        <v>507</v>
      </c>
      <c r="IL10" s="8" t="s">
        <v>508</v>
      </c>
      <c r="IM10" s="8" t="s">
        <v>509</v>
      </c>
      <c r="IN10" s="8" t="s">
        <v>510</v>
      </c>
      <c r="IO10" s="8" t="s">
        <v>511</v>
      </c>
      <c r="IP10" s="8" t="s">
        <v>512</v>
      </c>
      <c r="IQ10" s="8" t="s">
        <v>513</v>
      </c>
    </row>
    <row r="11" spans="1:251">
      <c r="A11" s="10">
        <v>42036</v>
      </c>
      <c r="B11" s="9">
        <v>1756.829</v>
      </c>
      <c r="C11" s="9">
        <v>930.57100000000003</v>
      </c>
      <c r="D11" s="9">
        <v>826.25800000000004</v>
      </c>
      <c r="E11" s="9">
        <v>1007.702</v>
      </c>
      <c r="F11" s="9">
        <v>525.24699999999996</v>
      </c>
      <c r="G11" s="9">
        <v>482.45499999999998</v>
      </c>
      <c r="H11" s="9">
        <v>2764.5309999999999</v>
      </c>
      <c r="I11" s="9">
        <v>1455.818</v>
      </c>
      <c r="J11" s="9">
        <v>1308.713</v>
      </c>
      <c r="K11" s="9">
        <v>12738.013000000001</v>
      </c>
      <c r="L11" s="9">
        <v>6829.308</v>
      </c>
      <c r="M11" s="9">
        <v>5908.7060000000001</v>
      </c>
      <c r="N11" s="9">
        <v>13.792</v>
      </c>
      <c r="O11" s="9">
        <v>13.625999999999999</v>
      </c>
      <c r="P11" s="9">
        <v>13.984</v>
      </c>
      <c r="Q11" s="9">
        <v>7.9109999999999996</v>
      </c>
      <c r="R11" s="9">
        <v>7.6909999999999998</v>
      </c>
      <c r="S11" s="9">
        <v>8.1649999999999991</v>
      </c>
      <c r="T11" s="9">
        <v>21.702999999999999</v>
      </c>
      <c r="U11" s="9">
        <v>21.317</v>
      </c>
      <c r="V11" s="9">
        <v>22.149000000000001</v>
      </c>
      <c r="W11" s="9">
        <v>1713.5250000000001</v>
      </c>
      <c r="X11" s="9">
        <v>898.4</v>
      </c>
      <c r="Y11" s="9">
        <v>815.12599999999998</v>
      </c>
      <c r="Z11" s="9">
        <v>968.03700000000003</v>
      </c>
      <c r="AA11" s="9">
        <v>502.43400000000003</v>
      </c>
      <c r="AB11" s="9">
        <v>465.60300000000001</v>
      </c>
      <c r="AC11" s="9">
        <v>2681.5619999999999</v>
      </c>
      <c r="AD11" s="9">
        <v>1400.8330000000001</v>
      </c>
      <c r="AE11" s="9">
        <v>1280.729</v>
      </c>
      <c r="AF11" s="9">
        <v>12275.263999999999</v>
      </c>
      <c r="AG11" s="9">
        <v>6538.049</v>
      </c>
      <c r="AH11" s="9">
        <v>5737.2150000000001</v>
      </c>
      <c r="AI11" s="9">
        <v>13.959</v>
      </c>
      <c r="AJ11" s="9">
        <v>13.741</v>
      </c>
      <c r="AK11" s="9">
        <v>14.208</v>
      </c>
      <c r="AL11" s="9">
        <v>7.8860000000000001</v>
      </c>
      <c r="AM11" s="9">
        <v>7.6849999999999996</v>
      </c>
      <c r="AN11" s="9">
        <v>8.1150000000000002</v>
      </c>
      <c r="AO11" s="9">
        <v>21.844999999999999</v>
      </c>
      <c r="AP11" s="9">
        <v>21.425999999999998</v>
      </c>
      <c r="AQ11" s="9">
        <v>22.323</v>
      </c>
      <c r="AR11" s="9">
        <v>491.02600000000001</v>
      </c>
      <c r="AS11" s="9">
        <v>248.99199999999999</v>
      </c>
      <c r="AT11" s="9">
        <v>242.03399999999999</v>
      </c>
      <c r="AU11" s="9">
        <v>356.41399999999999</v>
      </c>
      <c r="AV11" s="9">
        <v>195.358</v>
      </c>
      <c r="AW11" s="9">
        <v>161.05600000000001</v>
      </c>
      <c r="AX11" s="9">
        <v>847.44</v>
      </c>
      <c r="AY11" s="9">
        <v>444.34899999999999</v>
      </c>
      <c r="AZ11" s="9">
        <v>403.09</v>
      </c>
      <c r="BA11" s="9">
        <v>2198.319</v>
      </c>
      <c r="BB11" s="9">
        <v>1136.3240000000001</v>
      </c>
      <c r="BC11" s="9">
        <v>1061.9949999999999</v>
      </c>
      <c r="BD11" s="9">
        <v>22.335999999999999</v>
      </c>
      <c r="BE11" s="9">
        <v>21.911999999999999</v>
      </c>
      <c r="BF11" s="9">
        <v>22.791</v>
      </c>
      <c r="BG11" s="9">
        <v>16.213000000000001</v>
      </c>
      <c r="BH11" s="9">
        <v>17.192</v>
      </c>
      <c r="BI11" s="9">
        <v>15.164999999999999</v>
      </c>
      <c r="BJ11" s="9">
        <v>38.548999999999999</v>
      </c>
      <c r="BK11" s="9">
        <v>39.103999999999999</v>
      </c>
      <c r="BL11" s="9">
        <v>37.956000000000003</v>
      </c>
      <c r="BM11" s="9">
        <v>209.39</v>
      </c>
      <c r="BN11" s="9">
        <v>96.253</v>
      </c>
      <c r="BO11" s="9">
        <v>113.137</v>
      </c>
      <c r="BP11" s="9">
        <v>178.10900000000001</v>
      </c>
      <c r="BQ11" s="9">
        <v>96.134</v>
      </c>
      <c r="BR11" s="9">
        <v>81.974999999999994</v>
      </c>
      <c r="BS11" s="9">
        <v>387.49900000000002</v>
      </c>
      <c r="BT11" s="9">
        <v>192.387</v>
      </c>
      <c r="BU11" s="9">
        <v>195.11199999999999</v>
      </c>
      <c r="BV11" s="9">
        <v>839.58100000000002</v>
      </c>
      <c r="BW11" s="9">
        <v>422.20499999999998</v>
      </c>
      <c r="BX11" s="9">
        <v>417.37599999999998</v>
      </c>
      <c r="BY11" s="9">
        <v>24.94</v>
      </c>
      <c r="BZ11" s="9">
        <v>22.797999999999998</v>
      </c>
      <c r="CA11" s="9">
        <v>27.106999999999999</v>
      </c>
      <c r="CB11" s="9">
        <v>21.213999999999999</v>
      </c>
      <c r="CC11" s="9">
        <v>22.768999999999998</v>
      </c>
      <c r="CD11" s="9">
        <v>19.640999999999998</v>
      </c>
      <c r="CE11" s="9">
        <v>46.154000000000003</v>
      </c>
      <c r="CF11" s="9">
        <v>45.567</v>
      </c>
      <c r="CG11" s="9">
        <v>46.747</v>
      </c>
      <c r="CH11" s="9">
        <v>281.63600000000002</v>
      </c>
      <c r="CI11" s="9">
        <v>152.739</v>
      </c>
      <c r="CJ11" s="9">
        <v>128.89699999999999</v>
      </c>
      <c r="CK11" s="9">
        <v>178.30500000000001</v>
      </c>
      <c r="CL11" s="9">
        <v>99.224000000000004</v>
      </c>
      <c r="CM11" s="9">
        <v>79.081000000000003</v>
      </c>
      <c r="CN11" s="9">
        <v>459.94099999999997</v>
      </c>
      <c r="CO11" s="9">
        <v>251.96299999999999</v>
      </c>
      <c r="CP11" s="9">
        <v>207.97800000000001</v>
      </c>
      <c r="CQ11" s="9">
        <v>1358.7380000000001</v>
      </c>
      <c r="CR11" s="9">
        <v>714.11800000000005</v>
      </c>
      <c r="CS11" s="9">
        <v>644.62</v>
      </c>
      <c r="CT11" s="9">
        <v>20.728000000000002</v>
      </c>
      <c r="CU11" s="9">
        <v>21.388000000000002</v>
      </c>
      <c r="CV11" s="9">
        <v>19.995999999999999</v>
      </c>
      <c r="CW11" s="9">
        <v>13.122999999999999</v>
      </c>
      <c r="CX11" s="9">
        <v>13.895</v>
      </c>
      <c r="CY11" s="9">
        <v>12.268000000000001</v>
      </c>
      <c r="CZ11" s="9">
        <v>33.850999999999999</v>
      </c>
      <c r="DA11" s="9">
        <v>35.283000000000001</v>
      </c>
      <c r="DB11" s="9">
        <v>32.264000000000003</v>
      </c>
      <c r="DC11" s="9">
        <v>388.892</v>
      </c>
      <c r="DD11" s="9">
        <v>229.22900000000001</v>
      </c>
      <c r="DE11" s="9">
        <v>159.66300000000001</v>
      </c>
      <c r="DF11" s="9">
        <v>203.42599999999999</v>
      </c>
      <c r="DG11" s="9">
        <v>107.723</v>
      </c>
      <c r="DH11" s="9">
        <v>95.703000000000003</v>
      </c>
      <c r="DI11" s="9">
        <v>592.31799999999998</v>
      </c>
      <c r="DJ11" s="9">
        <v>336.952</v>
      </c>
      <c r="DK11" s="9">
        <v>255.36600000000001</v>
      </c>
      <c r="DL11" s="9">
        <v>2982.2089999999998</v>
      </c>
      <c r="DM11" s="9">
        <v>1605.3130000000001</v>
      </c>
      <c r="DN11" s="9">
        <v>1376.896</v>
      </c>
      <c r="DO11" s="9">
        <v>13.04</v>
      </c>
      <c r="DP11" s="9">
        <v>14.279</v>
      </c>
      <c r="DQ11" s="9">
        <v>11.596</v>
      </c>
      <c r="DR11" s="9">
        <v>6.8209999999999997</v>
      </c>
      <c r="DS11" s="9">
        <v>6.71</v>
      </c>
      <c r="DT11" s="9">
        <v>6.9509999999999996</v>
      </c>
      <c r="DU11" s="9">
        <v>19.861999999999998</v>
      </c>
      <c r="DV11" s="9">
        <v>20.99</v>
      </c>
      <c r="DW11" s="9">
        <v>18.545999999999999</v>
      </c>
      <c r="DX11" s="9">
        <v>315.13600000000002</v>
      </c>
      <c r="DY11" s="9">
        <v>165.80500000000001</v>
      </c>
      <c r="DZ11" s="9">
        <v>149.33199999999999</v>
      </c>
      <c r="EA11" s="9">
        <v>170.846</v>
      </c>
      <c r="EB11" s="9">
        <v>72.614000000000004</v>
      </c>
      <c r="EC11" s="9">
        <v>98.231999999999999</v>
      </c>
      <c r="ED11" s="9">
        <v>485.983</v>
      </c>
      <c r="EE11" s="9">
        <v>238.41900000000001</v>
      </c>
      <c r="EF11" s="9">
        <v>247.56399999999999</v>
      </c>
      <c r="EG11" s="9">
        <v>2719.4560000000001</v>
      </c>
      <c r="EH11" s="9">
        <v>1467.3440000000001</v>
      </c>
      <c r="EI11" s="9">
        <v>1252.1130000000001</v>
      </c>
      <c r="EJ11" s="9">
        <v>11.587999999999999</v>
      </c>
      <c r="EK11" s="9">
        <v>11.3</v>
      </c>
      <c r="EL11" s="9">
        <v>11.926</v>
      </c>
      <c r="EM11" s="9">
        <v>6.282</v>
      </c>
      <c r="EN11" s="9">
        <v>4.9489999999999998</v>
      </c>
      <c r="EO11" s="9">
        <v>7.8449999999999998</v>
      </c>
      <c r="EP11" s="9">
        <v>17.870999999999999</v>
      </c>
      <c r="EQ11" s="9">
        <v>16.248000000000001</v>
      </c>
      <c r="ER11" s="9">
        <v>19.771999999999998</v>
      </c>
      <c r="ES11" s="9">
        <v>320.43200000000002</v>
      </c>
      <c r="ET11" s="9">
        <v>153.12899999999999</v>
      </c>
      <c r="EU11" s="9">
        <v>167.303</v>
      </c>
      <c r="EV11" s="9">
        <v>123.992</v>
      </c>
      <c r="EW11" s="9">
        <v>58.375</v>
      </c>
      <c r="EX11" s="9">
        <v>65.617000000000004</v>
      </c>
      <c r="EY11" s="9">
        <v>444.42399999999998</v>
      </c>
      <c r="EZ11" s="9">
        <v>211.50399999999999</v>
      </c>
      <c r="FA11" s="9">
        <v>232.92</v>
      </c>
      <c r="FB11" s="9">
        <v>2596.2310000000002</v>
      </c>
      <c r="FC11" s="9">
        <v>1349.5219999999999</v>
      </c>
      <c r="FD11" s="9">
        <v>1246.7090000000001</v>
      </c>
      <c r="FE11" s="9">
        <v>12.342000000000001</v>
      </c>
      <c r="FF11" s="9">
        <v>11.347</v>
      </c>
      <c r="FG11" s="9">
        <v>13.42</v>
      </c>
      <c r="FH11" s="9">
        <v>4.7759999999999998</v>
      </c>
      <c r="FI11" s="9">
        <v>4.3259999999999996</v>
      </c>
      <c r="FJ11" s="9">
        <v>5.2629999999999999</v>
      </c>
      <c r="FK11" s="9">
        <v>17.117999999999999</v>
      </c>
      <c r="FL11" s="9">
        <v>15.673</v>
      </c>
      <c r="FM11" s="9">
        <v>18.683</v>
      </c>
      <c r="FN11" s="9">
        <v>241.34299999999999</v>
      </c>
      <c r="FO11" s="9">
        <v>133.416</v>
      </c>
      <c r="FP11" s="9">
        <v>107.92700000000001</v>
      </c>
      <c r="FQ11" s="9">
        <v>153.024</v>
      </c>
      <c r="FR11" s="9">
        <v>91.177000000000007</v>
      </c>
      <c r="FS11" s="9">
        <v>61.847000000000001</v>
      </c>
      <c r="FT11" s="9">
        <v>394.36700000000002</v>
      </c>
      <c r="FU11" s="9">
        <v>224.59399999999999</v>
      </c>
      <c r="FV11" s="9">
        <v>169.773</v>
      </c>
      <c r="FW11" s="9">
        <v>2241.7979999999998</v>
      </c>
      <c r="FX11" s="9">
        <v>1270.806</v>
      </c>
      <c r="FY11" s="9">
        <v>970.99199999999996</v>
      </c>
      <c r="FZ11" s="9">
        <v>10.766</v>
      </c>
      <c r="GA11" s="9">
        <v>10.499000000000001</v>
      </c>
      <c r="GB11" s="9">
        <v>11.115</v>
      </c>
      <c r="GC11" s="9">
        <v>6.8259999999999996</v>
      </c>
      <c r="GD11" s="9">
        <v>7.1749999999999998</v>
      </c>
      <c r="GE11" s="9">
        <v>6.3689999999999998</v>
      </c>
      <c r="GF11" s="9">
        <v>17.591999999999999</v>
      </c>
      <c r="GG11" s="9">
        <v>17.672999999999998</v>
      </c>
      <c r="GH11" s="9">
        <v>17.484999999999999</v>
      </c>
      <c r="GI11" s="9">
        <v>198.03899999999999</v>
      </c>
      <c r="GJ11" s="9">
        <v>101.245</v>
      </c>
      <c r="GK11" s="9">
        <v>96.793999999999997</v>
      </c>
      <c r="GL11" s="9">
        <v>113.35899999999999</v>
      </c>
      <c r="GM11" s="9">
        <v>68.364000000000004</v>
      </c>
      <c r="GN11" s="9">
        <v>44.994999999999997</v>
      </c>
      <c r="GO11" s="9">
        <v>311.39800000000002</v>
      </c>
      <c r="GP11" s="9">
        <v>169.60900000000001</v>
      </c>
      <c r="GQ11" s="9">
        <v>141.78899999999999</v>
      </c>
      <c r="GR11" s="9">
        <v>1779.049</v>
      </c>
      <c r="GS11" s="9">
        <v>979.54700000000003</v>
      </c>
      <c r="GT11" s="9">
        <v>799.50199999999995</v>
      </c>
      <c r="GU11" s="9">
        <v>11.132</v>
      </c>
      <c r="GV11" s="9">
        <v>10.336</v>
      </c>
      <c r="GW11" s="9">
        <v>12.106999999999999</v>
      </c>
      <c r="GX11" s="9">
        <v>6.3719999999999999</v>
      </c>
      <c r="GY11" s="9">
        <v>6.9790000000000001</v>
      </c>
      <c r="GZ11" s="9">
        <v>5.6280000000000001</v>
      </c>
      <c r="HA11" s="9">
        <v>17.504000000000001</v>
      </c>
      <c r="HB11" s="9">
        <v>17.315000000000001</v>
      </c>
      <c r="HC11" s="9">
        <v>17.734999999999999</v>
      </c>
      <c r="HD11" s="9">
        <v>43.304000000000002</v>
      </c>
      <c r="HE11" s="9">
        <v>32.170999999999999</v>
      </c>
      <c r="HF11" s="9">
        <v>11.132999999999999</v>
      </c>
      <c r="HG11" s="9">
        <v>39.664999999999999</v>
      </c>
      <c r="HH11" s="9">
        <v>22.812999999999999</v>
      </c>
      <c r="HI11" s="9">
        <v>16.852</v>
      </c>
      <c r="HJ11" s="9">
        <v>82.968999999999994</v>
      </c>
      <c r="HK11" s="9">
        <v>54.984999999999999</v>
      </c>
      <c r="HL11" s="9">
        <v>27.984999999999999</v>
      </c>
      <c r="HM11" s="9">
        <v>462.74900000000002</v>
      </c>
      <c r="HN11" s="9">
        <v>291.25900000000001</v>
      </c>
      <c r="HO11" s="9">
        <v>171.49100000000001</v>
      </c>
      <c r="HP11" s="9">
        <v>9.3580000000000005</v>
      </c>
      <c r="HQ11" s="9">
        <v>11.045999999999999</v>
      </c>
      <c r="HR11" s="9">
        <v>6.492</v>
      </c>
      <c r="HS11" s="9">
        <v>8.5719999999999992</v>
      </c>
      <c r="HT11" s="9">
        <v>7.8330000000000002</v>
      </c>
      <c r="HU11" s="9">
        <v>9.827</v>
      </c>
      <c r="HV11" s="9">
        <v>17.93</v>
      </c>
      <c r="HW11" s="9">
        <v>18.878</v>
      </c>
      <c r="HX11" s="9">
        <v>16.318999999999999</v>
      </c>
      <c r="HY11" s="9">
        <v>501.22899999999998</v>
      </c>
      <c r="HZ11" s="9">
        <v>266.483</v>
      </c>
      <c r="IA11" s="9">
        <v>234.74600000000001</v>
      </c>
      <c r="IB11" s="9">
        <v>324.62099999999998</v>
      </c>
      <c r="IC11" s="9">
        <v>166.709</v>
      </c>
      <c r="ID11" s="9">
        <v>157.91200000000001</v>
      </c>
      <c r="IE11" s="9">
        <v>825.85</v>
      </c>
      <c r="IF11" s="9">
        <v>433.19200000000001</v>
      </c>
      <c r="IG11" s="9">
        <v>392.65800000000002</v>
      </c>
      <c r="IH11" s="9">
        <v>3986.9870000000001</v>
      </c>
      <c r="II11" s="9">
        <v>2141.8629999999998</v>
      </c>
      <c r="IJ11" s="9">
        <v>1845.124</v>
      </c>
      <c r="IK11" s="9">
        <v>12.571999999999999</v>
      </c>
      <c r="IL11" s="9">
        <v>12.442</v>
      </c>
      <c r="IM11" s="9">
        <v>12.723000000000001</v>
      </c>
      <c r="IN11" s="9">
        <v>8.1419999999999995</v>
      </c>
      <c r="IO11" s="9">
        <v>7.7830000000000004</v>
      </c>
      <c r="IP11" s="9">
        <v>8.5579999999999998</v>
      </c>
      <c r="IQ11" s="9">
        <v>20.713999999999999</v>
      </c>
    </row>
    <row r="12" spans="1:251">
      <c r="A12" s="10">
        <v>42401</v>
      </c>
      <c r="B12" s="9">
        <v>1731.202</v>
      </c>
      <c r="C12" s="9">
        <v>913.20500000000004</v>
      </c>
      <c r="D12" s="9">
        <v>817.99699999999996</v>
      </c>
      <c r="E12" s="9">
        <v>967.41600000000005</v>
      </c>
      <c r="F12" s="9">
        <v>482.25799999999998</v>
      </c>
      <c r="G12" s="9">
        <v>485.15800000000002</v>
      </c>
      <c r="H12" s="9">
        <v>2698.6170000000002</v>
      </c>
      <c r="I12" s="9">
        <v>1395.463</v>
      </c>
      <c r="J12" s="9">
        <v>1303.154</v>
      </c>
      <c r="K12" s="9">
        <v>12943.51</v>
      </c>
      <c r="L12" s="9">
        <v>6873.4709999999995</v>
      </c>
      <c r="M12" s="9">
        <v>6070.0389999999998</v>
      </c>
      <c r="N12" s="9">
        <v>13.375</v>
      </c>
      <c r="O12" s="9">
        <v>13.286</v>
      </c>
      <c r="P12" s="9">
        <v>13.476000000000001</v>
      </c>
      <c r="Q12" s="9">
        <v>7.4740000000000002</v>
      </c>
      <c r="R12" s="9">
        <v>7.016</v>
      </c>
      <c r="S12" s="9">
        <v>7.9930000000000003</v>
      </c>
      <c r="T12" s="9">
        <v>20.849</v>
      </c>
      <c r="U12" s="9">
        <v>20.302</v>
      </c>
      <c r="V12" s="9">
        <v>21.469000000000001</v>
      </c>
      <c r="W12" s="9">
        <v>1694.2650000000001</v>
      </c>
      <c r="X12" s="9">
        <v>886.44</v>
      </c>
      <c r="Y12" s="9">
        <v>807.82500000000005</v>
      </c>
      <c r="Z12" s="9">
        <v>925.29200000000003</v>
      </c>
      <c r="AA12" s="9">
        <v>461.09699999999998</v>
      </c>
      <c r="AB12" s="9">
        <v>464.19499999999999</v>
      </c>
      <c r="AC12" s="9">
        <v>2619.5569999999998</v>
      </c>
      <c r="AD12" s="9">
        <v>1347.537</v>
      </c>
      <c r="AE12" s="9">
        <v>1272.02</v>
      </c>
      <c r="AF12" s="9">
        <v>12451.945</v>
      </c>
      <c r="AG12" s="9">
        <v>6575.2089999999998</v>
      </c>
      <c r="AH12" s="9">
        <v>5876.7359999999999</v>
      </c>
      <c r="AI12" s="9">
        <v>13.606</v>
      </c>
      <c r="AJ12" s="9">
        <v>13.481999999999999</v>
      </c>
      <c r="AK12" s="9">
        <v>13.746</v>
      </c>
      <c r="AL12" s="9">
        <v>7.431</v>
      </c>
      <c r="AM12" s="9">
        <v>7.0129999999999999</v>
      </c>
      <c r="AN12" s="9">
        <v>7.899</v>
      </c>
      <c r="AO12" s="9">
        <v>21.036999999999999</v>
      </c>
      <c r="AP12" s="9">
        <v>20.494</v>
      </c>
      <c r="AQ12" s="9">
        <v>21.645</v>
      </c>
      <c r="AR12" s="9">
        <v>496.99799999999999</v>
      </c>
      <c r="AS12" s="9">
        <v>254.767</v>
      </c>
      <c r="AT12" s="9">
        <v>242.23099999999999</v>
      </c>
      <c r="AU12" s="9">
        <v>301.983</v>
      </c>
      <c r="AV12" s="9">
        <v>172.66399999999999</v>
      </c>
      <c r="AW12" s="9">
        <v>129.31899999999999</v>
      </c>
      <c r="AX12" s="9">
        <v>798.98099999999999</v>
      </c>
      <c r="AY12" s="9">
        <v>427.43099999999998</v>
      </c>
      <c r="AZ12" s="9">
        <v>371.55</v>
      </c>
      <c r="BA12" s="9">
        <v>2186.181</v>
      </c>
      <c r="BB12" s="9">
        <v>1120.6120000000001</v>
      </c>
      <c r="BC12" s="9">
        <v>1065.569</v>
      </c>
      <c r="BD12" s="9">
        <v>22.734000000000002</v>
      </c>
      <c r="BE12" s="9">
        <v>22.734999999999999</v>
      </c>
      <c r="BF12" s="9">
        <v>22.733000000000001</v>
      </c>
      <c r="BG12" s="9">
        <v>13.813000000000001</v>
      </c>
      <c r="BH12" s="9">
        <v>15.407999999999999</v>
      </c>
      <c r="BI12" s="9">
        <v>12.135999999999999</v>
      </c>
      <c r="BJ12" s="9">
        <v>36.546999999999997</v>
      </c>
      <c r="BK12" s="9">
        <v>38.143000000000001</v>
      </c>
      <c r="BL12" s="9">
        <v>34.869</v>
      </c>
      <c r="BM12" s="9">
        <v>205.55600000000001</v>
      </c>
      <c r="BN12" s="9">
        <v>100.101</v>
      </c>
      <c r="BO12" s="9">
        <v>105.456</v>
      </c>
      <c r="BP12" s="9">
        <v>153.05199999999999</v>
      </c>
      <c r="BQ12" s="9">
        <v>82.247</v>
      </c>
      <c r="BR12" s="9">
        <v>70.805000000000007</v>
      </c>
      <c r="BS12" s="9">
        <v>358.608</v>
      </c>
      <c r="BT12" s="9">
        <v>182.34700000000001</v>
      </c>
      <c r="BU12" s="9">
        <v>176.261</v>
      </c>
      <c r="BV12" s="9">
        <v>811.54399999999998</v>
      </c>
      <c r="BW12" s="9">
        <v>396.71800000000002</v>
      </c>
      <c r="BX12" s="9">
        <v>414.82600000000002</v>
      </c>
      <c r="BY12" s="9">
        <v>25.329000000000001</v>
      </c>
      <c r="BZ12" s="9">
        <v>25.231999999999999</v>
      </c>
      <c r="CA12" s="9">
        <v>25.422000000000001</v>
      </c>
      <c r="CB12" s="9">
        <v>18.859000000000002</v>
      </c>
      <c r="CC12" s="9">
        <v>20.731999999999999</v>
      </c>
      <c r="CD12" s="9">
        <v>17.068999999999999</v>
      </c>
      <c r="CE12" s="9">
        <v>44.188000000000002</v>
      </c>
      <c r="CF12" s="9">
        <v>45.963999999999999</v>
      </c>
      <c r="CG12" s="9">
        <v>42.49</v>
      </c>
      <c r="CH12" s="9">
        <v>291.44200000000001</v>
      </c>
      <c r="CI12" s="9">
        <v>154.667</v>
      </c>
      <c r="CJ12" s="9">
        <v>136.77500000000001</v>
      </c>
      <c r="CK12" s="9">
        <v>148.93</v>
      </c>
      <c r="CL12" s="9">
        <v>90.417000000000002</v>
      </c>
      <c r="CM12" s="9">
        <v>58.514000000000003</v>
      </c>
      <c r="CN12" s="9">
        <v>440.37200000000001</v>
      </c>
      <c r="CO12" s="9">
        <v>245.084</v>
      </c>
      <c r="CP12" s="9">
        <v>195.28899999999999</v>
      </c>
      <c r="CQ12" s="9">
        <v>1374.6369999999999</v>
      </c>
      <c r="CR12" s="9">
        <v>723.89400000000001</v>
      </c>
      <c r="CS12" s="9">
        <v>650.74300000000005</v>
      </c>
      <c r="CT12" s="9">
        <v>21.201000000000001</v>
      </c>
      <c r="CU12" s="9">
        <v>21.366</v>
      </c>
      <c r="CV12" s="9">
        <v>21.018000000000001</v>
      </c>
      <c r="CW12" s="9">
        <v>10.834</v>
      </c>
      <c r="CX12" s="9">
        <v>12.49</v>
      </c>
      <c r="CY12" s="9">
        <v>8.9920000000000009</v>
      </c>
      <c r="CZ12" s="9">
        <v>32.036000000000001</v>
      </c>
      <c r="DA12" s="9">
        <v>33.856000000000002</v>
      </c>
      <c r="DB12" s="9">
        <v>30.01</v>
      </c>
      <c r="DC12" s="9">
        <v>372.255</v>
      </c>
      <c r="DD12" s="9">
        <v>218.96100000000001</v>
      </c>
      <c r="DE12" s="9">
        <v>153.29400000000001</v>
      </c>
      <c r="DF12" s="9">
        <v>194.61600000000001</v>
      </c>
      <c r="DG12" s="9">
        <v>90.01</v>
      </c>
      <c r="DH12" s="9">
        <v>104.60599999999999</v>
      </c>
      <c r="DI12" s="9">
        <v>566.87099999999998</v>
      </c>
      <c r="DJ12" s="9">
        <v>308.971</v>
      </c>
      <c r="DK12" s="9">
        <v>257.89999999999998</v>
      </c>
      <c r="DL12" s="9">
        <v>3024.018</v>
      </c>
      <c r="DM12" s="9">
        <v>1622.761</v>
      </c>
      <c r="DN12" s="9">
        <v>1401.2560000000001</v>
      </c>
      <c r="DO12" s="9">
        <v>12.31</v>
      </c>
      <c r="DP12" s="9">
        <v>13.493</v>
      </c>
      <c r="DQ12" s="9">
        <v>10.94</v>
      </c>
      <c r="DR12" s="9">
        <v>6.4359999999999999</v>
      </c>
      <c r="DS12" s="9">
        <v>5.5469999999999997</v>
      </c>
      <c r="DT12" s="9">
        <v>7.4649999999999999</v>
      </c>
      <c r="DU12" s="9">
        <v>18.745999999999999</v>
      </c>
      <c r="DV12" s="9">
        <v>19.04</v>
      </c>
      <c r="DW12" s="9">
        <v>18.405000000000001</v>
      </c>
      <c r="DX12" s="9">
        <v>316.49599999999998</v>
      </c>
      <c r="DY12" s="9">
        <v>159.38499999999999</v>
      </c>
      <c r="DZ12" s="9">
        <v>157.11099999999999</v>
      </c>
      <c r="EA12" s="9">
        <v>177.76400000000001</v>
      </c>
      <c r="EB12" s="9">
        <v>70.795000000000002</v>
      </c>
      <c r="EC12" s="9">
        <v>106.96899999999999</v>
      </c>
      <c r="ED12" s="9">
        <v>494.26</v>
      </c>
      <c r="EE12" s="9">
        <v>230.18</v>
      </c>
      <c r="EF12" s="9">
        <v>264.08</v>
      </c>
      <c r="EG12" s="9">
        <v>2742.3470000000002</v>
      </c>
      <c r="EH12" s="9">
        <v>1458.867</v>
      </c>
      <c r="EI12" s="9">
        <v>1283.48</v>
      </c>
      <c r="EJ12" s="9">
        <v>11.541</v>
      </c>
      <c r="EK12" s="9">
        <v>10.925000000000001</v>
      </c>
      <c r="EL12" s="9">
        <v>12.241</v>
      </c>
      <c r="EM12" s="9">
        <v>6.4820000000000002</v>
      </c>
      <c r="EN12" s="9">
        <v>4.8529999999999998</v>
      </c>
      <c r="EO12" s="9">
        <v>8.3339999999999996</v>
      </c>
      <c r="EP12" s="9">
        <v>18.023</v>
      </c>
      <c r="EQ12" s="9">
        <v>15.778</v>
      </c>
      <c r="ER12" s="9">
        <v>20.574999999999999</v>
      </c>
      <c r="ES12" s="9">
        <v>323.11599999999999</v>
      </c>
      <c r="ET12" s="9">
        <v>149.00800000000001</v>
      </c>
      <c r="EU12" s="9">
        <v>174.108</v>
      </c>
      <c r="EV12" s="9">
        <v>136.19499999999999</v>
      </c>
      <c r="EW12" s="9">
        <v>60.819000000000003</v>
      </c>
      <c r="EX12" s="9">
        <v>75.376000000000005</v>
      </c>
      <c r="EY12" s="9">
        <v>459.31099999999998</v>
      </c>
      <c r="EZ12" s="9">
        <v>209.827</v>
      </c>
      <c r="FA12" s="9">
        <v>249.483</v>
      </c>
      <c r="FB12" s="9">
        <v>2649.6750000000002</v>
      </c>
      <c r="FC12" s="9">
        <v>1368.884</v>
      </c>
      <c r="FD12" s="9">
        <v>1280.7909999999999</v>
      </c>
      <c r="FE12" s="9">
        <v>12.195</v>
      </c>
      <c r="FF12" s="9">
        <v>10.885</v>
      </c>
      <c r="FG12" s="9">
        <v>13.593999999999999</v>
      </c>
      <c r="FH12" s="9">
        <v>5.14</v>
      </c>
      <c r="FI12" s="9">
        <v>4.4429999999999996</v>
      </c>
      <c r="FJ12" s="9">
        <v>5.8849999999999998</v>
      </c>
      <c r="FK12" s="9">
        <v>17.335000000000001</v>
      </c>
      <c r="FL12" s="9">
        <v>15.327999999999999</v>
      </c>
      <c r="FM12" s="9">
        <v>19.478999999999999</v>
      </c>
      <c r="FN12" s="9">
        <v>222.33699999999999</v>
      </c>
      <c r="FO12" s="9">
        <v>131.084</v>
      </c>
      <c r="FP12" s="9">
        <v>91.253</v>
      </c>
      <c r="FQ12" s="9">
        <v>156.858</v>
      </c>
      <c r="FR12" s="9">
        <v>87.97</v>
      </c>
      <c r="FS12" s="9">
        <v>68.888999999999996</v>
      </c>
      <c r="FT12" s="9">
        <v>379.19499999999999</v>
      </c>
      <c r="FU12" s="9">
        <v>219.054</v>
      </c>
      <c r="FV12" s="9">
        <v>160.14099999999999</v>
      </c>
      <c r="FW12" s="9">
        <v>2341.2890000000002</v>
      </c>
      <c r="FX12" s="9">
        <v>1302.346</v>
      </c>
      <c r="FY12" s="9">
        <v>1038.943</v>
      </c>
      <c r="FZ12" s="9">
        <v>9.4960000000000004</v>
      </c>
      <c r="GA12" s="9">
        <v>10.065</v>
      </c>
      <c r="GB12" s="9">
        <v>8.7829999999999995</v>
      </c>
      <c r="GC12" s="9">
        <v>6.7</v>
      </c>
      <c r="GD12" s="9">
        <v>6.7549999999999999</v>
      </c>
      <c r="GE12" s="9">
        <v>6.6310000000000002</v>
      </c>
      <c r="GF12" s="9">
        <v>16.196000000000002</v>
      </c>
      <c r="GG12" s="9">
        <v>16.82</v>
      </c>
      <c r="GH12" s="9">
        <v>15.414</v>
      </c>
      <c r="GI12" s="9">
        <v>185.4</v>
      </c>
      <c r="GJ12" s="9">
        <v>104.319</v>
      </c>
      <c r="GK12" s="9">
        <v>81.081000000000003</v>
      </c>
      <c r="GL12" s="9">
        <v>114.735</v>
      </c>
      <c r="GM12" s="9">
        <v>66.808999999999997</v>
      </c>
      <c r="GN12" s="9">
        <v>47.926000000000002</v>
      </c>
      <c r="GO12" s="9">
        <v>300.13400000000001</v>
      </c>
      <c r="GP12" s="9">
        <v>171.12799999999999</v>
      </c>
      <c r="GQ12" s="9">
        <v>129.00700000000001</v>
      </c>
      <c r="GR12" s="9">
        <v>1849.7239999999999</v>
      </c>
      <c r="GS12" s="9">
        <v>1004.0839999999999</v>
      </c>
      <c r="GT12" s="9">
        <v>845.63900000000001</v>
      </c>
      <c r="GU12" s="9">
        <v>10.023</v>
      </c>
      <c r="GV12" s="9">
        <v>10.388999999999999</v>
      </c>
      <c r="GW12" s="9">
        <v>9.5879999999999992</v>
      </c>
      <c r="GX12" s="9">
        <v>6.2030000000000003</v>
      </c>
      <c r="GY12" s="9">
        <v>6.6539999999999999</v>
      </c>
      <c r="GZ12" s="9">
        <v>5.6669999999999998</v>
      </c>
      <c r="HA12" s="9">
        <v>16.225999999999999</v>
      </c>
      <c r="HB12" s="9">
        <v>17.042999999999999</v>
      </c>
      <c r="HC12" s="9">
        <v>15.256</v>
      </c>
      <c r="HD12" s="9">
        <v>36.936999999999998</v>
      </c>
      <c r="HE12" s="9">
        <v>26.765000000000001</v>
      </c>
      <c r="HF12" s="9">
        <v>10.172000000000001</v>
      </c>
      <c r="HG12" s="9">
        <v>42.124000000000002</v>
      </c>
      <c r="HH12" s="9">
        <v>21.161000000000001</v>
      </c>
      <c r="HI12" s="9">
        <v>20.963000000000001</v>
      </c>
      <c r="HJ12" s="9">
        <v>79.061000000000007</v>
      </c>
      <c r="HK12" s="9">
        <v>47.926000000000002</v>
      </c>
      <c r="HL12" s="9">
        <v>31.135000000000002</v>
      </c>
      <c r="HM12" s="9">
        <v>491.56599999999997</v>
      </c>
      <c r="HN12" s="9">
        <v>298.262</v>
      </c>
      <c r="HO12" s="9">
        <v>193.303</v>
      </c>
      <c r="HP12" s="9">
        <v>7.5140000000000002</v>
      </c>
      <c r="HQ12" s="9">
        <v>8.9740000000000002</v>
      </c>
      <c r="HR12" s="9">
        <v>5.2619999999999996</v>
      </c>
      <c r="HS12" s="9">
        <v>8.5690000000000008</v>
      </c>
      <c r="HT12" s="9">
        <v>7.0949999999999998</v>
      </c>
      <c r="HU12" s="9">
        <v>10.845000000000001</v>
      </c>
      <c r="HV12" s="9">
        <v>16.082999999999998</v>
      </c>
      <c r="HW12" s="9">
        <v>16.068000000000001</v>
      </c>
      <c r="HX12" s="9">
        <v>16.106999999999999</v>
      </c>
      <c r="HY12" s="9">
        <v>497.77199999999999</v>
      </c>
      <c r="HZ12" s="9">
        <v>257.798</v>
      </c>
      <c r="IA12" s="9">
        <v>239.97300000000001</v>
      </c>
      <c r="IB12" s="9">
        <v>295.827</v>
      </c>
      <c r="IC12" s="9">
        <v>146.00899999999999</v>
      </c>
      <c r="ID12" s="9">
        <v>149.81700000000001</v>
      </c>
      <c r="IE12" s="9">
        <v>793.59799999999996</v>
      </c>
      <c r="IF12" s="9">
        <v>403.80799999999999</v>
      </c>
      <c r="IG12" s="9">
        <v>389.791</v>
      </c>
      <c r="IH12" s="9">
        <v>4102.2169999999996</v>
      </c>
      <c r="II12" s="9">
        <v>2165.2800000000002</v>
      </c>
      <c r="IJ12" s="9">
        <v>1936.9369999999999</v>
      </c>
      <c r="IK12" s="9">
        <v>12.134</v>
      </c>
      <c r="IL12" s="9">
        <v>11.906000000000001</v>
      </c>
      <c r="IM12" s="9">
        <v>12.388999999999999</v>
      </c>
      <c r="IN12" s="9">
        <v>7.2110000000000003</v>
      </c>
      <c r="IO12" s="9">
        <v>6.7430000000000003</v>
      </c>
      <c r="IP12" s="9">
        <v>7.7350000000000003</v>
      </c>
      <c r="IQ12" s="9">
        <v>19.346</v>
      </c>
    </row>
    <row r="13" spans="1:251">
      <c r="A13" s="10">
        <v>42767</v>
      </c>
      <c r="B13" s="9">
        <v>1868.6369999999999</v>
      </c>
      <c r="C13" s="9">
        <v>975.00199999999995</v>
      </c>
      <c r="D13" s="9">
        <v>893.63499999999999</v>
      </c>
      <c r="E13" s="9">
        <v>1014.909</v>
      </c>
      <c r="F13" s="9">
        <v>500.19400000000002</v>
      </c>
      <c r="G13" s="9">
        <v>514.71400000000006</v>
      </c>
      <c r="H13" s="9">
        <v>2883.5459999999998</v>
      </c>
      <c r="I13" s="9">
        <v>1475.1959999999999</v>
      </c>
      <c r="J13" s="9">
        <v>1408.3489999999999</v>
      </c>
      <c r="K13" s="9">
        <v>13128.955</v>
      </c>
      <c r="L13" s="9">
        <v>6951.4570000000003</v>
      </c>
      <c r="M13" s="9">
        <v>6177.4979999999996</v>
      </c>
      <c r="N13" s="9">
        <v>14.233000000000001</v>
      </c>
      <c r="O13" s="9">
        <v>14.026</v>
      </c>
      <c r="P13" s="9">
        <v>14.465999999999999</v>
      </c>
      <c r="Q13" s="9">
        <v>7.73</v>
      </c>
      <c r="R13" s="9">
        <v>7.1959999999999997</v>
      </c>
      <c r="S13" s="9">
        <v>8.3320000000000007</v>
      </c>
      <c r="T13" s="9">
        <v>21.963000000000001</v>
      </c>
      <c r="U13" s="9">
        <v>21.221</v>
      </c>
      <c r="V13" s="9">
        <v>22.797999999999998</v>
      </c>
      <c r="W13" s="9">
        <v>1832.165</v>
      </c>
      <c r="X13" s="9">
        <v>951.05</v>
      </c>
      <c r="Y13" s="9">
        <v>881.11500000000001</v>
      </c>
      <c r="Z13" s="9">
        <v>967.69600000000003</v>
      </c>
      <c r="AA13" s="9">
        <v>472.47899999999998</v>
      </c>
      <c r="AB13" s="9">
        <v>495.21699999999998</v>
      </c>
      <c r="AC13" s="9">
        <v>2799.8609999999999</v>
      </c>
      <c r="AD13" s="9">
        <v>1423.529</v>
      </c>
      <c r="AE13" s="9">
        <v>1376.3320000000001</v>
      </c>
      <c r="AF13" s="9">
        <v>12618.071</v>
      </c>
      <c r="AG13" s="9">
        <v>6645.7370000000001</v>
      </c>
      <c r="AH13" s="9">
        <v>5972.3339999999998</v>
      </c>
      <c r="AI13" s="9">
        <v>14.52</v>
      </c>
      <c r="AJ13" s="9">
        <v>14.311</v>
      </c>
      <c r="AK13" s="9">
        <v>14.753</v>
      </c>
      <c r="AL13" s="9">
        <v>7.6689999999999996</v>
      </c>
      <c r="AM13" s="9">
        <v>7.11</v>
      </c>
      <c r="AN13" s="9">
        <v>8.2919999999999998</v>
      </c>
      <c r="AO13" s="9">
        <v>22.189</v>
      </c>
      <c r="AP13" s="9">
        <v>21.42</v>
      </c>
      <c r="AQ13" s="9">
        <v>23.045000000000002</v>
      </c>
      <c r="AR13" s="9">
        <v>538.05799999999999</v>
      </c>
      <c r="AS13" s="9">
        <v>267.81299999999999</v>
      </c>
      <c r="AT13" s="9">
        <v>270.245</v>
      </c>
      <c r="AU13" s="9">
        <v>347.63499999999999</v>
      </c>
      <c r="AV13" s="9">
        <v>194.78299999999999</v>
      </c>
      <c r="AW13" s="9">
        <v>152.851</v>
      </c>
      <c r="AX13" s="9">
        <v>885.69299999999998</v>
      </c>
      <c r="AY13" s="9">
        <v>462.596</v>
      </c>
      <c r="AZ13" s="9">
        <v>423.09699999999998</v>
      </c>
      <c r="BA13" s="9">
        <v>2202.819</v>
      </c>
      <c r="BB13" s="9">
        <v>1134.3689999999999</v>
      </c>
      <c r="BC13" s="9">
        <v>1068.45</v>
      </c>
      <c r="BD13" s="9">
        <v>24.425999999999998</v>
      </c>
      <c r="BE13" s="9">
        <v>23.609000000000002</v>
      </c>
      <c r="BF13" s="9">
        <v>25.292999999999999</v>
      </c>
      <c r="BG13" s="9">
        <v>15.781000000000001</v>
      </c>
      <c r="BH13" s="9">
        <v>17.170999999999999</v>
      </c>
      <c r="BI13" s="9">
        <v>14.305999999999999</v>
      </c>
      <c r="BJ13" s="9">
        <v>40.207000000000001</v>
      </c>
      <c r="BK13" s="9">
        <v>40.78</v>
      </c>
      <c r="BL13" s="9">
        <v>39.598999999999997</v>
      </c>
      <c r="BM13" s="9">
        <v>233.767</v>
      </c>
      <c r="BN13" s="9">
        <v>108.893</v>
      </c>
      <c r="BO13" s="9">
        <v>124.874</v>
      </c>
      <c r="BP13" s="9">
        <v>171.035</v>
      </c>
      <c r="BQ13" s="9">
        <v>88.728999999999999</v>
      </c>
      <c r="BR13" s="9">
        <v>82.305999999999997</v>
      </c>
      <c r="BS13" s="9">
        <v>404.80200000000002</v>
      </c>
      <c r="BT13" s="9">
        <v>197.62200000000001</v>
      </c>
      <c r="BU13" s="9">
        <v>207.18</v>
      </c>
      <c r="BV13" s="9">
        <v>824.35599999999999</v>
      </c>
      <c r="BW13" s="9">
        <v>404.53199999999998</v>
      </c>
      <c r="BX13" s="9">
        <v>419.82299999999998</v>
      </c>
      <c r="BY13" s="9">
        <v>28.356999999999999</v>
      </c>
      <c r="BZ13" s="9">
        <v>26.917999999999999</v>
      </c>
      <c r="CA13" s="9">
        <v>29.744</v>
      </c>
      <c r="CB13" s="9">
        <v>20.748000000000001</v>
      </c>
      <c r="CC13" s="9">
        <v>21.934000000000001</v>
      </c>
      <c r="CD13" s="9">
        <v>19.605</v>
      </c>
      <c r="CE13" s="9">
        <v>49.104999999999997</v>
      </c>
      <c r="CF13" s="9">
        <v>48.851999999999997</v>
      </c>
      <c r="CG13" s="9">
        <v>49.348999999999997</v>
      </c>
      <c r="CH13" s="9">
        <v>304.291</v>
      </c>
      <c r="CI13" s="9">
        <v>158.91999999999999</v>
      </c>
      <c r="CJ13" s="9">
        <v>145.37100000000001</v>
      </c>
      <c r="CK13" s="9">
        <v>176.6</v>
      </c>
      <c r="CL13" s="9">
        <v>106.054</v>
      </c>
      <c r="CM13" s="9">
        <v>70.545000000000002</v>
      </c>
      <c r="CN13" s="9">
        <v>480.89100000000002</v>
      </c>
      <c r="CO13" s="9">
        <v>264.97399999999999</v>
      </c>
      <c r="CP13" s="9">
        <v>215.917</v>
      </c>
      <c r="CQ13" s="9">
        <v>1378.4639999999999</v>
      </c>
      <c r="CR13" s="9">
        <v>729.83699999999999</v>
      </c>
      <c r="CS13" s="9">
        <v>648.62699999999995</v>
      </c>
      <c r="CT13" s="9">
        <v>22.074999999999999</v>
      </c>
      <c r="CU13" s="9">
        <v>21.774999999999999</v>
      </c>
      <c r="CV13" s="9">
        <v>22.411999999999999</v>
      </c>
      <c r="CW13" s="9">
        <v>12.811</v>
      </c>
      <c r="CX13" s="9">
        <v>14.531000000000001</v>
      </c>
      <c r="CY13" s="9">
        <v>10.875999999999999</v>
      </c>
      <c r="CZ13" s="9">
        <v>34.886000000000003</v>
      </c>
      <c r="DA13" s="9">
        <v>36.305999999999997</v>
      </c>
      <c r="DB13" s="9">
        <v>33.287999999999997</v>
      </c>
      <c r="DC13" s="9">
        <v>428.88400000000001</v>
      </c>
      <c r="DD13" s="9">
        <v>245.30500000000001</v>
      </c>
      <c r="DE13" s="9">
        <v>183.578</v>
      </c>
      <c r="DF13" s="9">
        <v>205.953</v>
      </c>
      <c r="DG13" s="9">
        <v>101.35599999999999</v>
      </c>
      <c r="DH13" s="9">
        <v>104.59699999999999</v>
      </c>
      <c r="DI13" s="9">
        <v>634.83699999999999</v>
      </c>
      <c r="DJ13" s="9">
        <v>346.661</v>
      </c>
      <c r="DK13" s="9">
        <v>288.17599999999999</v>
      </c>
      <c r="DL13" s="9">
        <v>3090.3359999999998</v>
      </c>
      <c r="DM13" s="9">
        <v>1658.816</v>
      </c>
      <c r="DN13" s="9">
        <v>1431.52</v>
      </c>
      <c r="DO13" s="9">
        <v>13.878</v>
      </c>
      <c r="DP13" s="9">
        <v>14.788</v>
      </c>
      <c r="DQ13" s="9">
        <v>12.824</v>
      </c>
      <c r="DR13" s="9">
        <v>6.6639999999999997</v>
      </c>
      <c r="DS13" s="9">
        <v>6.11</v>
      </c>
      <c r="DT13" s="9">
        <v>7.3070000000000004</v>
      </c>
      <c r="DU13" s="9">
        <v>20.542999999999999</v>
      </c>
      <c r="DV13" s="9">
        <v>20.898</v>
      </c>
      <c r="DW13" s="9">
        <v>20.131</v>
      </c>
      <c r="DX13" s="9">
        <v>349.29</v>
      </c>
      <c r="DY13" s="9">
        <v>174.74600000000001</v>
      </c>
      <c r="DZ13" s="9">
        <v>174.54400000000001</v>
      </c>
      <c r="EA13" s="9">
        <v>163.803</v>
      </c>
      <c r="EB13" s="9">
        <v>61.530999999999999</v>
      </c>
      <c r="EC13" s="9">
        <v>102.27200000000001</v>
      </c>
      <c r="ED13" s="9">
        <v>513.09199999999998</v>
      </c>
      <c r="EE13" s="9">
        <v>236.27600000000001</v>
      </c>
      <c r="EF13" s="9">
        <v>276.81599999999997</v>
      </c>
      <c r="EG13" s="9">
        <v>2784.4630000000002</v>
      </c>
      <c r="EH13" s="9">
        <v>1483.5360000000001</v>
      </c>
      <c r="EI13" s="9">
        <v>1300.9269999999999</v>
      </c>
      <c r="EJ13" s="9">
        <v>12.544</v>
      </c>
      <c r="EK13" s="9">
        <v>11.779</v>
      </c>
      <c r="EL13" s="9">
        <v>13.417</v>
      </c>
      <c r="EM13" s="9">
        <v>5.883</v>
      </c>
      <c r="EN13" s="9">
        <v>4.1479999999999997</v>
      </c>
      <c r="EO13" s="9">
        <v>7.8609999999999998</v>
      </c>
      <c r="EP13" s="9">
        <v>18.427</v>
      </c>
      <c r="EQ13" s="9">
        <v>15.927</v>
      </c>
      <c r="ER13" s="9">
        <v>21.277999999999999</v>
      </c>
      <c r="ES13" s="9">
        <v>319.84899999999999</v>
      </c>
      <c r="ET13" s="9">
        <v>158.577</v>
      </c>
      <c r="EU13" s="9">
        <v>161.27199999999999</v>
      </c>
      <c r="EV13" s="9">
        <v>136.97</v>
      </c>
      <c r="EW13" s="9">
        <v>58.04</v>
      </c>
      <c r="EX13" s="9">
        <v>78.929000000000002</v>
      </c>
      <c r="EY13" s="9">
        <v>456.81900000000002</v>
      </c>
      <c r="EZ13" s="9">
        <v>216.61799999999999</v>
      </c>
      <c r="FA13" s="9">
        <v>240.20099999999999</v>
      </c>
      <c r="FB13" s="9">
        <v>2662.27</v>
      </c>
      <c r="FC13" s="9">
        <v>1369.1389999999999</v>
      </c>
      <c r="FD13" s="9">
        <v>1293.1310000000001</v>
      </c>
      <c r="FE13" s="9">
        <v>12.013999999999999</v>
      </c>
      <c r="FF13" s="9">
        <v>11.582000000000001</v>
      </c>
      <c r="FG13" s="9">
        <v>12.471</v>
      </c>
      <c r="FH13" s="9">
        <v>5.1449999999999996</v>
      </c>
      <c r="FI13" s="9">
        <v>4.2389999999999999</v>
      </c>
      <c r="FJ13" s="9">
        <v>6.1040000000000001</v>
      </c>
      <c r="FK13" s="9">
        <v>17.158999999999999</v>
      </c>
      <c r="FL13" s="9">
        <v>15.821</v>
      </c>
      <c r="FM13" s="9">
        <v>18.574999999999999</v>
      </c>
      <c r="FN13" s="9">
        <v>232.55699999999999</v>
      </c>
      <c r="FO13" s="9">
        <v>128.56100000000001</v>
      </c>
      <c r="FP13" s="9">
        <v>103.996</v>
      </c>
      <c r="FQ13" s="9">
        <v>160.548</v>
      </c>
      <c r="FR13" s="9">
        <v>84.483999999999995</v>
      </c>
      <c r="FS13" s="9">
        <v>76.063999999999993</v>
      </c>
      <c r="FT13" s="9">
        <v>393.10500000000002</v>
      </c>
      <c r="FU13" s="9">
        <v>213.04499999999999</v>
      </c>
      <c r="FV13" s="9">
        <v>180.06</v>
      </c>
      <c r="FW13" s="9">
        <v>2389.067</v>
      </c>
      <c r="FX13" s="9">
        <v>1305.596</v>
      </c>
      <c r="FY13" s="9">
        <v>1083.47</v>
      </c>
      <c r="FZ13" s="9">
        <v>9.734</v>
      </c>
      <c r="GA13" s="9">
        <v>9.8469999999999995</v>
      </c>
      <c r="GB13" s="9">
        <v>9.5980000000000008</v>
      </c>
      <c r="GC13" s="9">
        <v>6.72</v>
      </c>
      <c r="GD13" s="9">
        <v>6.4710000000000001</v>
      </c>
      <c r="GE13" s="9">
        <v>7.02</v>
      </c>
      <c r="GF13" s="9">
        <v>16.454000000000001</v>
      </c>
      <c r="GG13" s="9">
        <v>16.318000000000001</v>
      </c>
      <c r="GH13" s="9">
        <v>16.619</v>
      </c>
      <c r="GI13" s="9">
        <v>196.08500000000001</v>
      </c>
      <c r="GJ13" s="9">
        <v>104.61</v>
      </c>
      <c r="GK13" s="9">
        <v>91.474999999999994</v>
      </c>
      <c r="GL13" s="9">
        <v>113.336</v>
      </c>
      <c r="GM13" s="9">
        <v>56.768999999999998</v>
      </c>
      <c r="GN13" s="9">
        <v>56.567</v>
      </c>
      <c r="GO13" s="9">
        <v>309.42099999999999</v>
      </c>
      <c r="GP13" s="9">
        <v>161.37799999999999</v>
      </c>
      <c r="GQ13" s="9">
        <v>148.042</v>
      </c>
      <c r="GR13" s="9">
        <v>1878.183</v>
      </c>
      <c r="GS13" s="9">
        <v>999.87699999999995</v>
      </c>
      <c r="GT13" s="9">
        <v>878.30600000000004</v>
      </c>
      <c r="GU13" s="9">
        <v>10.44</v>
      </c>
      <c r="GV13" s="9">
        <v>10.462</v>
      </c>
      <c r="GW13" s="9">
        <v>10.414999999999999</v>
      </c>
      <c r="GX13" s="9">
        <v>6.0339999999999998</v>
      </c>
      <c r="GY13" s="9">
        <v>5.6779999999999999</v>
      </c>
      <c r="GZ13" s="9">
        <v>6.4409999999999998</v>
      </c>
      <c r="HA13" s="9">
        <v>16.474</v>
      </c>
      <c r="HB13" s="9">
        <v>16.14</v>
      </c>
      <c r="HC13" s="9">
        <v>16.855</v>
      </c>
      <c r="HD13" s="9">
        <v>36.472000000000001</v>
      </c>
      <c r="HE13" s="9">
        <v>23.951000000000001</v>
      </c>
      <c r="HF13" s="9">
        <v>12.521000000000001</v>
      </c>
      <c r="HG13" s="9">
        <v>47.212000000000003</v>
      </c>
      <c r="HH13" s="9">
        <v>27.715</v>
      </c>
      <c r="HI13" s="9">
        <v>19.497</v>
      </c>
      <c r="HJ13" s="9">
        <v>83.683999999999997</v>
      </c>
      <c r="HK13" s="9">
        <v>51.667000000000002</v>
      </c>
      <c r="HL13" s="9">
        <v>32.017000000000003</v>
      </c>
      <c r="HM13" s="9">
        <v>510.88400000000001</v>
      </c>
      <c r="HN13" s="9">
        <v>305.71899999999999</v>
      </c>
      <c r="HO13" s="9">
        <v>205.16399999999999</v>
      </c>
      <c r="HP13" s="9">
        <v>7.1390000000000002</v>
      </c>
      <c r="HQ13" s="9">
        <v>7.8339999999999996</v>
      </c>
      <c r="HR13" s="9">
        <v>6.1029999999999998</v>
      </c>
      <c r="HS13" s="9">
        <v>9.2409999999999997</v>
      </c>
      <c r="HT13" s="9">
        <v>9.0660000000000007</v>
      </c>
      <c r="HU13" s="9">
        <v>9.5030000000000001</v>
      </c>
      <c r="HV13" s="9">
        <v>16.38</v>
      </c>
      <c r="HW13" s="9">
        <v>16.899999999999999</v>
      </c>
      <c r="HX13" s="9">
        <v>15.606</v>
      </c>
      <c r="HY13" s="9">
        <v>527.34500000000003</v>
      </c>
      <c r="HZ13" s="9">
        <v>265.70299999999997</v>
      </c>
      <c r="IA13" s="9">
        <v>261.64100000000002</v>
      </c>
      <c r="IB13" s="9">
        <v>291.95699999999999</v>
      </c>
      <c r="IC13" s="9">
        <v>146.03899999999999</v>
      </c>
      <c r="ID13" s="9">
        <v>145.91800000000001</v>
      </c>
      <c r="IE13" s="9">
        <v>819.30100000000004</v>
      </c>
      <c r="IF13" s="9">
        <v>411.74200000000002</v>
      </c>
      <c r="IG13" s="9">
        <v>407.55900000000003</v>
      </c>
      <c r="IH13" s="9">
        <v>4126.9229999999998</v>
      </c>
      <c r="II13" s="9">
        <v>2196.2060000000001</v>
      </c>
      <c r="IJ13" s="9">
        <v>1930.7170000000001</v>
      </c>
      <c r="IK13" s="9">
        <v>12.778</v>
      </c>
      <c r="IL13" s="9">
        <v>12.098000000000001</v>
      </c>
      <c r="IM13" s="9">
        <v>13.552</v>
      </c>
      <c r="IN13" s="9">
        <v>7.0739999999999998</v>
      </c>
      <c r="IO13" s="9">
        <v>6.65</v>
      </c>
      <c r="IP13" s="9">
        <v>7.5579999999999998</v>
      </c>
      <c r="IQ13" s="9">
        <v>19.853000000000002</v>
      </c>
    </row>
    <row r="14" spans="1:251">
      <c r="A14" s="10">
        <v>43132</v>
      </c>
      <c r="B14" s="9">
        <v>1850.4770000000001</v>
      </c>
      <c r="C14" s="9">
        <v>958.22500000000002</v>
      </c>
      <c r="D14" s="9">
        <v>892.25099999999998</v>
      </c>
      <c r="E14" s="9">
        <v>989.97</v>
      </c>
      <c r="F14" s="9">
        <v>492.09300000000002</v>
      </c>
      <c r="G14" s="9">
        <v>497.87700000000001</v>
      </c>
      <c r="H14" s="9">
        <v>2840.4459999999999</v>
      </c>
      <c r="I14" s="9">
        <v>1450.318</v>
      </c>
      <c r="J14" s="9">
        <v>1390.1279999999999</v>
      </c>
      <c r="K14" s="9">
        <v>13524.718000000001</v>
      </c>
      <c r="L14" s="9">
        <v>7117.4120000000003</v>
      </c>
      <c r="M14" s="9">
        <v>6407.3069999999998</v>
      </c>
      <c r="N14" s="9">
        <v>13.682</v>
      </c>
      <c r="O14" s="9">
        <v>13.462999999999999</v>
      </c>
      <c r="P14" s="9">
        <v>13.926</v>
      </c>
      <c r="Q14" s="9">
        <v>7.32</v>
      </c>
      <c r="R14" s="9">
        <v>6.9139999999999997</v>
      </c>
      <c r="S14" s="9">
        <v>7.77</v>
      </c>
      <c r="T14" s="9">
        <v>21.001999999999999</v>
      </c>
      <c r="U14" s="9">
        <v>20.376999999999999</v>
      </c>
      <c r="V14" s="9">
        <v>21.696000000000002</v>
      </c>
      <c r="W14" s="9">
        <v>1796.3679999999999</v>
      </c>
      <c r="X14" s="9">
        <v>920.96600000000001</v>
      </c>
      <c r="Y14" s="9">
        <v>875.40200000000004</v>
      </c>
      <c r="Z14" s="9">
        <v>944.95899999999995</v>
      </c>
      <c r="AA14" s="9">
        <v>467.435</v>
      </c>
      <c r="AB14" s="9">
        <v>477.524</v>
      </c>
      <c r="AC14" s="9">
        <v>2741.3270000000002</v>
      </c>
      <c r="AD14" s="9">
        <v>1388.4010000000001</v>
      </c>
      <c r="AE14" s="9">
        <v>1352.9259999999999</v>
      </c>
      <c r="AF14" s="9">
        <v>12951.665999999999</v>
      </c>
      <c r="AG14" s="9">
        <v>6773.8549999999996</v>
      </c>
      <c r="AH14" s="9">
        <v>6177.8109999999997</v>
      </c>
      <c r="AI14" s="9">
        <v>13.87</v>
      </c>
      <c r="AJ14" s="9">
        <v>13.596</v>
      </c>
      <c r="AK14" s="9">
        <v>14.17</v>
      </c>
      <c r="AL14" s="9">
        <v>7.2960000000000003</v>
      </c>
      <c r="AM14" s="9">
        <v>6.9009999999999998</v>
      </c>
      <c r="AN14" s="9">
        <v>7.73</v>
      </c>
      <c r="AO14" s="9">
        <v>21.166</v>
      </c>
      <c r="AP14" s="9">
        <v>20.495999999999999</v>
      </c>
      <c r="AQ14" s="9">
        <v>21.9</v>
      </c>
      <c r="AR14" s="9">
        <v>509.79700000000003</v>
      </c>
      <c r="AS14" s="9">
        <v>259.83199999999999</v>
      </c>
      <c r="AT14" s="9">
        <v>249.965</v>
      </c>
      <c r="AU14" s="9">
        <v>343.61700000000002</v>
      </c>
      <c r="AV14" s="9">
        <v>185.47800000000001</v>
      </c>
      <c r="AW14" s="9">
        <v>158.13900000000001</v>
      </c>
      <c r="AX14" s="9">
        <v>853.41399999999999</v>
      </c>
      <c r="AY14" s="9">
        <v>445.31</v>
      </c>
      <c r="AZ14" s="9">
        <v>408.10399999999998</v>
      </c>
      <c r="BA14" s="9">
        <v>2261.8629999999998</v>
      </c>
      <c r="BB14" s="9">
        <v>1158.0719999999999</v>
      </c>
      <c r="BC14" s="9">
        <v>1103.7909999999999</v>
      </c>
      <c r="BD14" s="9">
        <v>22.539000000000001</v>
      </c>
      <c r="BE14" s="9">
        <v>22.437000000000001</v>
      </c>
      <c r="BF14" s="9">
        <v>22.646000000000001</v>
      </c>
      <c r="BG14" s="9">
        <v>15.192</v>
      </c>
      <c r="BH14" s="9">
        <v>16.015999999999998</v>
      </c>
      <c r="BI14" s="9">
        <v>14.327</v>
      </c>
      <c r="BJ14" s="9">
        <v>37.731000000000002</v>
      </c>
      <c r="BK14" s="9">
        <v>38.453000000000003</v>
      </c>
      <c r="BL14" s="9">
        <v>36.972999999999999</v>
      </c>
      <c r="BM14" s="9">
        <v>214.90600000000001</v>
      </c>
      <c r="BN14" s="9">
        <v>107.042</v>
      </c>
      <c r="BO14" s="9">
        <v>107.864</v>
      </c>
      <c r="BP14" s="9">
        <v>185.38800000000001</v>
      </c>
      <c r="BQ14" s="9">
        <v>99.634</v>
      </c>
      <c r="BR14" s="9">
        <v>85.754000000000005</v>
      </c>
      <c r="BS14" s="9">
        <v>400.29300000000001</v>
      </c>
      <c r="BT14" s="9">
        <v>206.67599999999999</v>
      </c>
      <c r="BU14" s="9">
        <v>193.61699999999999</v>
      </c>
      <c r="BV14" s="9">
        <v>853.59400000000005</v>
      </c>
      <c r="BW14" s="9">
        <v>423.46</v>
      </c>
      <c r="BX14" s="9">
        <v>430.13400000000001</v>
      </c>
      <c r="BY14" s="9">
        <v>25.177</v>
      </c>
      <c r="BZ14" s="9">
        <v>25.277999999999999</v>
      </c>
      <c r="CA14" s="9">
        <v>25.077000000000002</v>
      </c>
      <c r="CB14" s="9">
        <v>21.719000000000001</v>
      </c>
      <c r="CC14" s="9">
        <v>23.529</v>
      </c>
      <c r="CD14" s="9">
        <v>19.937000000000001</v>
      </c>
      <c r="CE14" s="9">
        <v>46.895000000000003</v>
      </c>
      <c r="CF14" s="9">
        <v>48.807000000000002</v>
      </c>
      <c r="CG14" s="9">
        <v>45.012999999999998</v>
      </c>
      <c r="CH14" s="9">
        <v>294.89100000000002</v>
      </c>
      <c r="CI14" s="9">
        <v>152.79</v>
      </c>
      <c r="CJ14" s="9">
        <v>142.101</v>
      </c>
      <c r="CK14" s="9">
        <v>158.22999999999999</v>
      </c>
      <c r="CL14" s="9">
        <v>85.843999999999994</v>
      </c>
      <c r="CM14" s="9">
        <v>72.385999999999996</v>
      </c>
      <c r="CN14" s="9">
        <v>453.12099999999998</v>
      </c>
      <c r="CO14" s="9">
        <v>238.63399999999999</v>
      </c>
      <c r="CP14" s="9">
        <v>214.48699999999999</v>
      </c>
      <c r="CQ14" s="9">
        <v>1408.269</v>
      </c>
      <c r="CR14" s="9">
        <v>734.61199999999997</v>
      </c>
      <c r="CS14" s="9">
        <v>673.65700000000004</v>
      </c>
      <c r="CT14" s="9">
        <v>20.94</v>
      </c>
      <c r="CU14" s="9">
        <v>20.798999999999999</v>
      </c>
      <c r="CV14" s="9">
        <v>21.094000000000001</v>
      </c>
      <c r="CW14" s="9">
        <v>11.236000000000001</v>
      </c>
      <c r="CX14" s="9">
        <v>11.686</v>
      </c>
      <c r="CY14" s="9">
        <v>10.744999999999999</v>
      </c>
      <c r="CZ14" s="9">
        <v>32.176000000000002</v>
      </c>
      <c r="DA14" s="9">
        <v>32.484000000000002</v>
      </c>
      <c r="DB14" s="9">
        <v>31.838999999999999</v>
      </c>
      <c r="DC14" s="9">
        <v>419.58699999999999</v>
      </c>
      <c r="DD14" s="9">
        <v>236.12899999999999</v>
      </c>
      <c r="DE14" s="9">
        <v>183.458</v>
      </c>
      <c r="DF14" s="9">
        <v>204.98099999999999</v>
      </c>
      <c r="DG14" s="9">
        <v>91.668999999999997</v>
      </c>
      <c r="DH14" s="9">
        <v>113.312</v>
      </c>
      <c r="DI14" s="9">
        <v>624.56799999999998</v>
      </c>
      <c r="DJ14" s="9">
        <v>327.798</v>
      </c>
      <c r="DK14" s="9">
        <v>296.77</v>
      </c>
      <c r="DL14" s="9">
        <v>3193.4940000000001</v>
      </c>
      <c r="DM14" s="9">
        <v>1685.751</v>
      </c>
      <c r="DN14" s="9">
        <v>1507.7429999999999</v>
      </c>
      <c r="DO14" s="9">
        <v>13.138999999999999</v>
      </c>
      <c r="DP14" s="9">
        <v>14.007</v>
      </c>
      <c r="DQ14" s="9">
        <v>12.167999999999999</v>
      </c>
      <c r="DR14" s="9">
        <v>6.4189999999999996</v>
      </c>
      <c r="DS14" s="9">
        <v>5.4379999999999997</v>
      </c>
      <c r="DT14" s="9">
        <v>7.5149999999999997</v>
      </c>
      <c r="DU14" s="9">
        <v>19.558</v>
      </c>
      <c r="DV14" s="9">
        <v>19.445</v>
      </c>
      <c r="DW14" s="9">
        <v>19.683</v>
      </c>
      <c r="DX14" s="9">
        <v>335.471</v>
      </c>
      <c r="DY14" s="9">
        <v>169.28200000000001</v>
      </c>
      <c r="DZ14" s="9">
        <v>166.18899999999999</v>
      </c>
      <c r="EA14" s="9">
        <v>141.499</v>
      </c>
      <c r="EB14" s="9">
        <v>59.6</v>
      </c>
      <c r="EC14" s="9">
        <v>81.899000000000001</v>
      </c>
      <c r="ED14" s="9">
        <v>476.97</v>
      </c>
      <c r="EE14" s="9">
        <v>228.881</v>
      </c>
      <c r="EF14" s="9">
        <v>248.08799999999999</v>
      </c>
      <c r="EG14" s="9">
        <v>2833.1590000000001</v>
      </c>
      <c r="EH14" s="9">
        <v>1491.328</v>
      </c>
      <c r="EI14" s="9">
        <v>1341.8309999999999</v>
      </c>
      <c r="EJ14" s="9">
        <v>11.840999999999999</v>
      </c>
      <c r="EK14" s="9">
        <v>11.351000000000001</v>
      </c>
      <c r="EL14" s="9">
        <v>12.385</v>
      </c>
      <c r="EM14" s="9">
        <v>4.9939999999999998</v>
      </c>
      <c r="EN14" s="9">
        <v>3.996</v>
      </c>
      <c r="EO14" s="9">
        <v>6.1040000000000001</v>
      </c>
      <c r="EP14" s="9">
        <v>16.835000000000001</v>
      </c>
      <c r="EQ14" s="9">
        <v>15.347</v>
      </c>
      <c r="ER14" s="9">
        <v>18.489000000000001</v>
      </c>
      <c r="ES14" s="9">
        <v>334.25</v>
      </c>
      <c r="ET14" s="9">
        <v>148.78200000000001</v>
      </c>
      <c r="EU14" s="9">
        <v>185.46799999999999</v>
      </c>
      <c r="EV14" s="9">
        <v>135.672</v>
      </c>
      <c r="EW14" s="9">
        <v>63.692</v>
      </c>
      <c r="EX14" s="9">
        <v>71.978999999999999</v>
      </c>
      <c r="EY14" s="9">
        <v>469.92099999999999</v>
      </c>
      <c r="EZ14" s="9">
        <v>212.47399999999999</v>
      </c>
      <c r="FA14" s="9">
        <v>257.447</v>
      </c>
      <c r="FB14" s="9">
        <v>2708.1889999999999</v>
      </c>
      <c r="FC14" s="9">
        <v>1385.9169999999999</v>
      </c>
      <c r="FD14" s="9">
        <v>1322.2719999999999</v>
      </c>
      <c r="FE14" s="9">
        <v>12.342000000000001</v>
      </c>
      <c r="FF14" s="9">
        <v>10.734999999999999</v>
      </c>
      <c r="FG14" s="9">
        <v>14.026</v>
      </c>
      <c r="FH14" s="9">
        <v>5.01</v>
      </c>
      <c r="FI14" s="9">
        <v>4.5960000000000001</v>
      </c>
      <c r="FJ14" s="9">
        <v>5.444</v>
      </c>
      <c r="FK14" s="9">
        <v>17.352</v>
      </c>
      <c r="FL14" s="9">
        <v>15.331</v>
      </c>
      <c r="FM14" s="9">
        <v>19.47</v>
      </c>
      <c r="FN14" s="9">
        <v>251.37200000000001</v>
      </c>
      <c r="FO14" s="9">
        <v>144.19999999999999</v>
      </c>
      <c r="FP14" s="9">
        <v>107.172</v>
      </c>
      <c r="FQ14" s="9">
        <v>164.20099999999999</v>
      </c>
      <c r="FR14" s="9">
        <v>91.653999999999996</v>
      </c>
      <c r="FS14" s="9">
        <v>72.546999999999997</v>
      </c>
      <c r="FT14" s="9">
        <v>415.57299999999998</v>
      </c>
      <c r="FU14" s="9">
        <v>235.85400000000001</v>
      </c>
      <c r="FV14" s="9">
        <v>179.71899999999999</v>
      </c>
      <c r="FW14" s="9">
        <v>2528.0140000000001</v>
      </c>
      <c r="FX14" s="9">
        <v>1396.3440000000001</v>
      </c>
      <c r="FY14" s="9">
        <v>1131.67</v>
      </c>
      <c r="FZ14" s="9">
        <v>9.9429999999999996</v>
      </c>
      <c r="GA14" s="9">
        <v>10.327</v>
      </c>
      <c r="GB14" s="9">
        <v>9.4700000000000006</v>
      </c>
      <c r="GC14" s="9">
        <v>6.4950000000000001</v>
      </c>
      <c r="GD14" s="9">
        <v>6.5640000000000001</v>
      </c>
      <c r="GE14" s="9">
        <v>6.4109999999999996</v>
      </c>
      <c r="GF14" s="9">
        <v>16.439</v>
      </c>
      <c r="GG14" s="9">
        <v>16.890999999999998</v>
      </c>
      <c r="GH14" s="9">
        <v>15.881</v>
      </c>
      <c r="GI14" s="9">
        <v>197.26300000000001</v>
      </c>
      <c r="GJ14" s="9">
        <v>106.941</v>
      </c>
      <c r="GK14" s="9">
        <v>90.322000000000003</v>
      </c>
      <c r="GL14" s="9">
        <v>119.19</v>
      </c>
      <c r="GM14" s="9">
        <v>66.995999999999995</v>
      </c>
      <c r="GN14" s="9">
        <v>52.194000000000003</v>
      </c>
      <c r="GO14" s="9">
        <v>316.45400000000001</v>
      </c>
      <c r="GP14" s="9">
        <v>173.93700000000001</v>
      </c>
      <c r="GQ14" s="9">
        <v>142.51599999999999</v>
      </c>
      <c r="GR14" s="9">
        <v>1954.962</v>
      </c>
      <c r="GS14" s="9">
        <v>1052.787</v>
      </c>
      <c r="GT14" s="9">
        <v>902.17399999999998</v>
      </c>
      <c r="GU14" s="9">
        <v>10.09</v>
      </c>
      <c r="GV14" s="9">
        <v>10.157999999999999</v>
      </c>
      <c r="GW14" s="9">
        <v>10.012</v>
      </c>
      <c r="GX14" s="9">
        <v>6.0970000000000004</v>
      </c>
      <c r="GY14" s="9">
        <v>6.3639999999999999</v>
      </c>
      <c r="GZ14" s="9">
        <v>5.7850000000000001</v>
      </c>
      <c r="HA14" s="9">
        <v>16.187000000000001</v>
      </c>
      <c r="HB14" s="9">
        <v>16.521999999999998</v>
      </c>
      <c r="HC14" s="9">
        <v>15.797000000000001</v>
      </c>
      <c r="HD14" s="9">
        <v>54.109000000000002</v>
      </c>
      <c r="HE14" s="9">
        <v>37.259</v>
      </c>
      <c r="HF14" s="9">
        <v>16.850000000000001</v>
      </c>
      <c r="HG14" s="9">
        <v>45.011000000000003</v>
      </c>
      <c r="HH14" s="9">
        <v>24.657</v>
      </c>
      <c r="HI14" s="9">
        <v>20.353000000000002</v>
      </c>
      <c r="HJ14" s="9">
        <v>99.119</v>
      </c>
      <c r="HK14" s="9">
        <v>61.917000000000002</v>
      </c>
      <c r="HL14" s="9">
        <v>37.203000000000003</v>
      </c>
      <c r="HM14" s="9">
        <v>573.05200000000002</v>
      </c>
      <c r="HN14" s="9">
        <v>343.55700000000002</v>
      </c>
      <c r="HO14" s="9">
        <v>229.495</v>
      </c>
      <c r="HP14" s="9">
        <v>9.4420000000000002</v>
      </c>
      <c r="HQ14" s="9">
        <v>10.845000000000001</v>
      </c>
      <c r="HR14" s="9">
        <v>7.3419999999999996</v>
      </c>
      <c r="HS14" s="9">
        <v>7.8550000000000004</v>
      </c>
      <c r="HT14" s="9">
        <v>7.1769999999999996</v>
      </c>
      <c r="HU14" s="9">
        <v>8.8689999999999998</v>
      </c>
      <c r="HV14" s="9">
        <v>17.297000000000001</v>
      </c>
      <c r="HW14" s="9">
        <v>18.021999999999998</v>
      </c>
      <c r="HX14" s="9">
        <v>16.210999999999999</v>
      </c>
      <c r="HY14" s="9">
        <v>558.49</v>
      </c>
      <c r="HZ14" s="9">
        <v>282.55700000000002</v>
      </c>
      <c r="IA14" s="9">
        <v>275.93299999999999</v>
      </c>
      <c r="IB14" s="9">
        <v>283.81400000000002</v>
      </c>
      <c r="IC14" s="9">
        <v>144.04900000000001</v>
      </c>
      <c r="ID14" s="9">
        <v>139.76499999999999</v>
      </c>
      <c r="IE14" s="9">
        <v>842.30399999999997</v>
      </c>
      <c r="IF14" s="9">
        <v>426.60599999999999</v>
      </c>
      <c r="IG14" s="9">
        <v>415.69799999999998</v>
      </c>
      <c r="IH14" s="9">
        <v>4270.1989999999996</v>
      </c>
      <c r="II14" s="9">
        <v>2259.9169999999999</v>
      </c>
      <c r="IJ14" s="9">
        <v>2010.2819999999999</v>
      </c>
      <c r="IK14" s="9">
        <v>13.079000000000001</v>
      </c>
      <c r="IL14" s="9">
        <v>12.503</v>
      </c>
      <c r="IM14" s="9">
        <v>13.726000000000001</v>
      </c>
      <c r="IN14" s="9">
        <v>6.6459999999999999</v>
      </c>
      <c r="IO14" s="9">
        <v>6.3739999999999997</v>
      </c>
      <c r="IP14" s="9">
        <v>6.9530000000000003</v>
      </c>
      <c r="IQ14" s="9">
        <v>19.725000000000001</v>
      </c>
    </row>
    <row r="15" spans="1:251">
      <c r="A15" s="10">
        <v>43497</v>
      </c>
      <c r="B15" s="9">
        <v>1786.463</v>
      </c>
      <c r="C15" s="9">
        <v>929.61599999999999</v>
      </c>
      <c r="D15" s="9">
        <v>856.84699999999998</v>
      </c>
      <c r="E15" s="9">
        <v>922.71299999999997</v>
      </c>
      <c r="F15" s="9">
        <v>465.04</v>
      </c>
      <c r="G15" s="9">
        <v>457.673</v>
      </c>
      <c r="H15" s="9">
        <v>2709.1759999999999</v>
      </c>
      <c r="I15" s="9">
        <v>1394.655</v>
      </c>
      <c r="J15" s="9">
        <v>1314.521</v>
      </c>
      <c r="K15" s="9">
        <v>13736.86</v>
      </c>
      <c r="L15" s="9">
        <v>7229.36</v>
      </c>
      <c r="M15" s="9">
        <v>6507.5</v>
      </c>
      <c r="N15" s="9">
        <v>13.005000000000001</v>
      </c>
      <c r="O15" s="9">
        <v>12.859</v>
      </c>
      <c r="P15" s="9">
        <v>13.167</v>
      </c>
      <c r="Q15" s="9">
        <v>6.7169999999999996</v>
      </c>
      <c r="R15" s="9">
        <v>6.4329999999999998</v>
      </c>
      <c r="S15" s="9">
        <v>7.0330000000000004</v>
      </c>
      <c r="T15" s="9">
        <v>19.722000000000001</v>
      </c>
      <c r="U15" s="9">
        <v>19.292000000000002</v>
      </c>
      <c r="V15" s="9">
        <v>20.2</v>
      </c>
      <c r="W15" s="9">
        <v>1736.069</v>
      </c>
      <c r="X15" s="9">
        <v>893.65700000000004</v>
      </c>
      <c r="Y15" s="9">
        <v>842.41099999999994</v>
      </c>
      <c r="Z15" s="9">
        <v>875.39400000000001</v>
      </c>
      <c r="AA15" s="9">
        <v>436.92899999999997</v>
      </c>
      <c r="AB15" s="9">
        <v>438.46499999999997</v>
      </c>
      <c r="AC15" s="9">
        <v>2611.4630000000002</v>
      </c>
      <c r="AD15" s="9">
        <v>1330.586</v>
      </c>
      <c r="AE15" s="9">
        <v>1280.877</v>
      </c>
      <c r="AF15" s="9">
        <v>13117.703</v>
      </c>
      <c r="AG15" s="9">
        <v>6849.3419999999996</v>
      </c>
      <c r="AH15" s="9">
        <v>6268.3620000000001</v>
      </c>
      <c r="AI15" s="9">
        <v>13.234999999999999</v>
      </c>
      <c r="AJ15" s="9">
        <v>13.047000000000001</v>
      </c>
      <c r="AK15" s="9">
        <v>13.439</v>
      </c>
      <c r="AL15" s="9">
        <v>6.673</v>
      </c>
      <c r="AM15" s="9">
        <v>6.3789999999999996</v>
      </c>
      <c r="AN15" s="9">
        <v>6.9950000000000001</v>
      </c>
      <c r="AO15" s="9">
        <v>19.908000000000001</v>
      </c>
      <c r="AP15" s="9">
        <v>19.425999999999998</v>
      </c>
      <c r="AQ15" s="9">
        <v>20.434000000000001</v>
      </c>
      <c r="AR15" s="9">
        <v>496.20299999999997</v>
      </c>
      <c r="AS15" s="9">
        <v>240.97800000000001</v>
      </c>
      <c r="AT15" s="9">
        <v>255.22499999999999</v>
      </c>
      <c r="AU15" s="9">
        <v>312.17399999999998</v>
      </c>
      <c r="AV15" s="9">
        <v>167.51599999999999</v>
      </c>
      <c r="AW15" s="9">
        <v>144.65799999999999</v>
      </c>
      <c r="AX15" s="9">
        <v>808.37699999999995</v>
      </c>
      <c r="AY15" s="9">
        <v>408.49299999999999</v>
      </c>
      <c r="AZ15" s="9">
        <v>399.88299999999998</v>
      </c>
      <c r="BA15" s="9">
        <v>2297.1619999999998</v>
      </c>
      <c r="BB15" s="9">
        <v>1177.8309999999999</v>
      </c>
      <c r="BC15" s="9">
        <v>1119.3309999999999</v>
      </c>
      <c r="BD15" s="9">
        <v>21.600999999999999</v>
      </c>
      <c r="BE15" s="9">
        <v>20.459</v>
      </c>
      <c r="BF15" s="9">
        <v>22.802</v>
      </c>
      <c r="BG15" s="9">
        <v>13.59</v>
      </c>
      <c r="BH15" s="9">
        <v>14.222</v>
      </c>
      <c r="BI15" s="9">
        <v>12.923999999999999</v>
      </c>
      <c r="BJ15" s="9">
        <v>35.19</v>
      </c>
      <c r="BK15" s="9">
        <v>34.682000000000002</v>
      </c>
      <c r="BL15" s="9">
        <v>35.725000000000001</v>
      </c>
      <c r="BM15" s="9">
        <v>213.34899999999999</v>
      </c>
      <c r="BN15" s="9">
        <v>103.82899999999999</v>
      </c>
      <c r="BO15" s="9">
        <v>109.521</v>
      </c>
      <c r="BP15" s="9">
        <v>156.54</v>
      </c>
      <c r="BQ15" s="9">
        <v>80.741</v>
      </c>
      <c r="BR15" s="9">
        <v>75.799000000000007</v>
      </c>
      <c r="BS15" s="9">
        <v>369.89</v>
      </c>
      <c r="BT15" s="9">
        <v>184.56899999999999</v>
      </c>
      <c r="BU15" s="9">
        <v>185.32</v>
      </c>
      <c r="BV15" s="9">
        <v>857.89499999999998</v>
      </c>
      <c r="BW15" s="9">
        <v>428.358</v>
      </c>
      <c r="BX15" s="9">
        <v>429.53699999999998</v>
      </c>
      <c r="BY15" s="9">
        <v>24.869</v>
      </c>
      <c r="BZ15" s="9">
        <v>24.239000000000001</v>
      </c>
      <c r="CA15" s="9">
        <v>25.497</v>
      </c>
      <c r="CB15" s="9">
        <v>18.247</v>
      </c>
      <c r="CC15" s="9">
        <v>18.849</v>
      </c>
      <c r="CD15" s="9">
        <v>17.646999999999998</v>
      </c>
      <c r="CE15" s="9">
        <v>43.116</v>
      </c>
      <c r="CF15" s="9">
        <v>43.088000000000001</v>
      </c>
      <c r="CG15" s="9">
        <v>43.143999999999998</v>
      </c>
      <c r="CH15" s="9">
        <v>282.85300000000001</v>
      </c>
      <c r="CI15" s="9">
        <v>137.149</v>
      </c>
      <c r="CJ15" s="9">
        <v>145.70400000000001</v>
      </c>
      <c r="CK15" s="9">
        <v>155.63399999999999</v>
      </c>
      <c r="CL15" s="9">
        <v>86.775000000000006</v>
      </c>
      <c r="CM15" s="9">
        <v>68.858999999999995</v>
      </c>
      <c r="CN15" s="9">
        <v>438.48700000000002</v>
      </c>
      <c r="CO15" s="9">
        <v>223.92400000000001</v>
      </c>
      <c r="CP15" s="9">
        <v>214.56299999999999</v>
      </c>
      <c r="CQ15" s="9">
        <v>1439.2670000000001</v>
      </c>
      <c r="CR15" s="9">
        <v>749.47299999999996</v>
      </c>
      <c r="CS15" s="9">
        <v>689.79399999999998</v>
      </c>
      <c r="CT15" s="9">
        <v>19.652999999999999</v>
      </c>
      <c r="CU15" s="9">
        <v>18.298999999999999</v>
      </c>
      <c r="CV15" s="9">
        <v>21.123000000000001</v>
      </c>
      <c r="CW15" s="9">
        <v>10.813000000000001</v>
      </c>
      <c r="CX15" s="9">
        <v>11.577999999999999</v>
      </c>
      <c r="CY15" s="9">
        <v>9.9830000000000005</v>
      </c>
      <c r="CZ15" s="9">
        <v>30.466000000000001</v>
      </c>
      <c r="DA15" s="9">
        <v>29.878</v>
      </c>
      <c r="DB15" s="9">
        <v>31.105</v>
      </c>
      <c r="DC15" s="9">
        <v>430.90699999999998</v>
      </c>
      <c r="DD15" s="9">
        <v>243.636</v>
      </c>
      <c r="DE15" s="9">
        <v>187.27099999999999</v>
      </c>
      <c r="DF15" s="9">
        <v>183.32400000000001</v>
      </c>
      <c r="DG15" s="9">
        <v>92.908000000000001</v>
      </c>
      <c r="DH15" s="9">
        <v>90.415999999999997</v>
      </c>
      <c r="DI15" s="9">
        <v>614.23099999999999</v>
      </c>
      <c r="DJ15" s="9">
        <v>336.54399999999998</v>
      </c>
      <c r="DK15" s="9">
        <v>277.68700000000001</v>
      </c>
      <c r="DL15" s="9">
        <v>3238.6709999999998</v>
      </c>
      <c r="DM15" s="9">
        <v>1719.5409999999999</v>
      </c>
      <c r="DN15" s="9">
        <v>1519.13</v>
      </c>
      <c r="DO15" s="9">
        <v>13.305</v>
      </c>
      <c r="DP15" s="9">
        <v>14.169</v>
      </c>
      <c r="DQ15" s="9">
        <v>12.327999999999999</v>
      </c>
      <c r="DR15" s="9">
        <v>5.66</v>
      </c>
      <c r="DS15" s="9">
        <v>5.4029999999999996</v>
      </c>
      <c r="DT15" s="9">
        <v>5.952</v>
      </c>
      <c r="DU15" s="9">
        <v>18.966000000000001</v>
      </c>
      <c r="DV15" s="9">
        <v>19.571999999999999</v>
      </c>
      <c r="DW15" s="9">
        <v>18.279</v>
      </c>
      <c r="DX15" s="9">
        <v>310.423</v>
      </c>
      <c r="DY15" s="9">
        <v>162.227</v>
      </c>
      <c r="DZ15" s="9">
        <v>148.19499999999999</v>
      </c>
      <c r="EA15" s="9">
        <v>148.9</v>
      </c>
      <c r="EB15" s="9">
        <v>62.158999999999999</v>
      </c>
      <c r="EC15" s="9">
        <v>86.742000000000004</v>
      </c>
      <c r="ED15" s="9">
        <v>459.32299999999998</v>
      </c>
      <c r="EE15" s="9">
        <v>224.386</v>
      </c>
      <c r="EF15" s="9">
        <v>234.93700000000001</v>
      </c>
      <c r="EG15" s="9">
        <v>2893.913</v>
      </c>
      <c r="EH15" s="9">
        <v>1516.3030000000001</v>
      </c>
      <c r="EI15" s="9">
        <v>1377.61</v>
      </c>
      <c r="EJ15" s="9">
        <v>10.727</v>
      </c>
      <c r="EK15" s="9">
        <v>10.699</v>
      </c>
      <c r="EL15" s="9">
        <v>10.757</v>
      </c>
      <c r="EM15" s="9">
        <v>5.1449999999999996</v>
      </c>
      <c r="EN15" s="9">
        <v>4.0990000000000002</v>
      </c>
      <c r="EO15" s="9">
        <v>6.2969999999999997</v>
      </c>
      <c r="EP15" s="9">
        <v>15.872</v>
      </c>
      <c r="EQ15" s="9">
        <v>14.798</v>
      </c>
      <c r="ER15" s="9">
        <v>17.053999999999998</v>
      </c>
      <c r="ES15" s="9">
        <v>304.20299999999997</v>
      </c>
      <c r="ET15" s="9">
        <v>142.58600000000001</v>
      </c>
      <c r="EU15" s="9">
        <v>161.61600000000001</v>
      </c>
      <c r="EV15" s="9">
        <v>122.78400000000001</v>
      </c>
      <c r="EW15" s="9">
        <v>58.094999999999999</v>
      </c>
      <c r="EX15" s="9">
        <v>64.688999999999993</v>
      </c>
      <c r="EY15" s="9">
        <v>426.98700000000002</v>
      </c>
      <c r="EZ15" s="9">
        <v>200.68100000000001</v>
      </c>
      <c r="FA15" s="9">
        <v>226.30600000000001</v>
      </c>
      <c r="FB15" s="9">
        <v>2700.3380000000002</v>
      </c>
      <c r="FC15" s="9">
        <v>1383.713</v>
      </c>
      <c r="FD15" s="9">
        <v>1316.625</v>
      </c>
      <c r="FE15" s="9">
        <v>11.265000000000001</v>
      </c>
      <c r="FF15" s="9">
        <v>10.305</v>
      </c>
      <c r="FG15" s="9">
        <v>12.275</v>
      </c>
      <c r="FH15" s="9">
        <v>4.5469999999999997</v>
      </c>
      <c r="FI15" s="9">
        <v>4.1980000000000004</v>
      </c>
      <c r="FJ15" s="9">
        <v>4.9130000000000003</v>
      </c>
      <c r="FK15" s="9">
        <v>15.811999999999999</v>
      </c>
      <c r="FL15" s="9">
        <v>14.503</v>
      </c>
      <c r="FM15" s="9">
        <v>17.187999999999999</v>
      </c>
      <c r="FN15" s="9">
        <v>244.72800000000001</v>
      </c>
      <c r="FO15" s="9">
        <v>140.18899999999999</v>
      </c>
      <c r="FP15" s="9">
        <v>104.54</v>
      </c>
      <c r="FQ15" s="9">
        <v>155.53</v>
      </c>
      <c r="FR15" s="9">
        <v>84.363</v>
      </c>
      <c r="FS15" s="9">
        <v>71.168000000000006</v>
      </c>
      <c r="FT15" s="9">
        <v>400.25900000000001</v>
      </c>
      <c r="FU15" s="9">
        <v>224.55099999999999</v>
      </c>
      <c r="FV15" s="9">
        <v>175.70699999999999</v>
      </c>
      <c r="FW15" s="9">
        <v>2606.777</v>
      </c>
      <c r="FX15" s="9">
        <v>1431.972</v>
      </c>
      <c r="FY15" s="9">
        <v>1174.8050000000001</v>
      </c>
      <c r="FZ15" s="9">
        <v>9.3879999999999999</v>
      </c>
      <c r="GA15" s="9">
        <v>9.7899999999999991</v>
      </c>
      <c r="GB15" s="9">
        <v>8.8979999999999997</v>
      </c>
      <c r="GC15" s="9">
        <v>5.9660000000000002</v>
      </c>
      <c r="GD15" s="9">
        <v>5.891</v>
      </c>
      <c r="GE15" s="9">
        <v>6.0579999999999998</v>
      </c>
      <c r="GF15" s="9">
        <v>15.355</v>
      </c>
      <c r="GG15" s="9">
        <v>15.680999999999999</v>
      </c>
      <c r="GH15" s="9">
        <v>14.956</v>
      </c>
      <c r="GI15" s="9">
        <v>194.334</v>
      </c>
      <c r="GJ15" s="9">
        <v>104.23</v>
      </c>
      <c r="GK15" s="9">
        <v>90.103999999999999</v>
      </c>
      <c r="GL15" s="9">
        <v>108.212</v>
      </c>
      <c r="GM15" s="9">
        <v>56.252000000000002</v>
      </c>
      <c r="GN15" s="9">
        <v>51.96</v>
      </c>
      <c r="GO15" s="9">
        <v>302.54599999999999</v>
      </c>
      <c r="GP15" s="9">
        <v>160.482</v>
      </c>
      <c r="GQ15" s="9">
        <v>142.06399999999999</v>
      </c>
      <c r="GR15" s="9">
        <v>1987.62</v>
      </c>
      <c r="GS15" s="9">
        <v>1051.954</v>
      </c>
      <c r="GT15" s="9">
        <v>935.66600000000005</v>
      </c>
      <c r="GU15" s="9">
        <v>9.7769999999999992</v>
      </c>
      <c r="GV15" s="9">
        <v>9.9079999999999995</v>
      </c>
      <c r="GW15" s="9">
        <v>9.6300000000000008</v>
      </c>
      <c r="GX15" s="9">
        <v>5.444</v>
      </c>
      <c r="GY15" s="9">
        <v>5.3470000000000004</v>
      </c>
      <c r="GZ15" s="9">
        <v>5.5529999999999999</v>
      </c>
      <c r="HA15" s="9">
        <v>15.222</v>
      </c>
      <c r="HB15" s="9">
        <v>15.256</v>
      </c>
      <c r="HC15" s="9">
        <v>15.183</v>
      </c>
      <c r="HD15" s="9">
        <v>50.393999999999998</v>
      </c>
      <c r="HE15" s="9">
        <v>35.957999999999998</v>
      </c>
      <c r="HF15" s="9">
        <v>14.436</v>
      </c>
      <c r="HG15" s="9">
        <v>47.319000000000003</v>
      </c>
      <c r="HH15" s="9">
        <v>28.111000000000001</v>
      </c>
      <c r="HI15" s="9">
        <v>19.207999999999998</v>
      </c>
      <c r="HJ15" s="9">
        <v>97.712999999999994</v>
      </c>
      <c r="HK15" s="9">
        <v>64.069000000000003</v>
      </c>
      <c r="HL15" s="9">
        <v>33.643999999999998</v>
      </c>
      <c r="HM15" s="9">
        <v>619.15700000000004</v>
      </c>
      <c r="HN15" s="9">
        <v>380.01799999999997</v>
      </c>
      <c r="HO15" s="9">
        <v>239.13900000000001</v>
      </c>
      <c r="HP15" s="9">
        <v>8.1389999999999993</v>
      </c>
      <c r="HQ15" s="9">
        <v>9.4619999999999997</v>
      </c>
      <c r="HR15" s="9">
        <v>6.0369999999999999</v>
      </c>
      <c r="HS15" s="9">
        <v>7.6420000000000003</v>
      </c>
      <c r="HT15" s="9">
        <v>7.3970000000000002</v>
      </c>
      <c r="HU15" s="9">
        <v>8.032</v>
      </c>
      <c r="HV15" s="9">
        <v>15.782</v>
      </c>
      <c r="HW15" s="9">
        <v>16.86</v>
      </c>
      <c r="HX15" s="9">
        <v>14.069000000000001</v>
      </c>
      <c r="HY15" s="9">
        <v>530.99300000000005</v>
      </c>
      <c r="HZ15" s="9">
        <v>282.71699999999998</v>
      </c>
      <c r="IA15" s="9">
        <v>248.27600000000001</v>
      </c>
      <c r="IB15" s="9">
        <v>259.64999999999998</v>
      </c>
      <c r="IC15" s="9">
        <v>137.154</v>
      </c>
      <c r="ID15" s="9">
        <v>122.496</v>
      </c>
      <c r="IE15" s="9">
        <v>790.64400000000001</v>
      </c>
      <c r="IF15" s="9">
        <v>419.87099999999998</v>
      </c>
      <c r="IG15" s="9">
        <v>370.77199999999999</v>
      </c>
      <c r="IH15" s="9">
        <v>4380.7240000000002</v>
      </c>
      <c r="II15" s="9">
        <v>2311.6219999999998</v>
      </c>
      <c r="IJ15" s="9">
        <v>2069.1019999999999</v>
      </c>
      <c r="IK15" s="9">
        <v>12.121</v>
      </c>
      <c r="IL15" s="9">
        <v>12.23</v>
      </c>
      <c r="IM15" s="9">
        <v>11.999000000000001</v>
      </c>
      <c r="IN15" s="9">
        <v>5.9269999999999996</v>
      </c>
      <c r="IO15" s="9">
        <v>5.9329999999999998</v>
      </c>
      <c r="IP15" s="9">
        <v>5.92</v>
      </c>
      <c r="IQ15" s="9">
        <v>18.047999999999998</v>
      </c>
    </row>
    <row r="16" spans="1:251">
      <c r="A16" s="10">
        <v>43862</v>
      </c>
      <c r="B16" s="9">
        <v>1952.924</v>
      </c>
      <c r="C16" s="9">
        <v>1014.545</v>
      </c>
      <c r="D16" s="9">
        <v>938.37900000000002</v>
      </c>
      <c r="E16" s="9">
        <v>988.25199999999995</v>
      </c>
      <c r="F16" s="9">
        <v>516.87599999999998</v>
      </c>
      <c r="G16" s="9">
        <v>471.37700000000001</v>
      </c>
      <c r="H16" s="9">
        <v>2941.1759999999999</v>
      </c>
      <c r="I16" s="9">
        <v>1531.421</v>
      </c>
      <c r="J16" s="9">
        <v>1409.7550000000001</v>
      </c>
      <c r="K16" s="9">
        <v>14053.727999999999</v>
      </c>
      <c r="L16" s="9">
        <v>7363.4040000000005</v>
      </c>
      <c r="M16" s="9">
        <v>6690.3239999999996</v>
      </c>
      <c r="N16" s="9">
        <v>13.896000000000001</v>
      </c>
      <c r="O16" s="9">
        <v>13.778</v>
      </c>
      <c r="P16" s="9">
        <v>14.026</v>
      </c>
      <c r="Q16" s="9">
        <v>7.032</v>
      </c>
      <c r="R16" s="9">
        <v>7.02</v>
      </c>
      <c r="S16" s="9">
        <v>7.0460000000000003</v>
      </c>
      <c r="T16" s="9">
        <v>20.928000000000001</v>
      </c>
      <c r="U16" s="9">
        <v>20.797999999999998</v>
      </c>
      <c r="V16" s="9">
        <v>21.071999999999999</v>
      </c>
      <c r="W16" s="9">
        <v>1899.6759999999999</v>
      </c>
      <c r="X16" s="9">
        <v>977.15</v>
      </c>
      <c r="Y16" s="9">
        <v>922.52499999999998</v>
      </c>
      <c r="Z16" s="9">
        <v>934.33199999999999</v>
      </c>
      <c r="AA16" s="9">
        <v>486.13900000000001</v>
      </c>
      <c r="AB16" s="9">
        <v>448.19299999999998</v>
      </c>
      <c r="AC16" s="9">
        <v>2834.0070000000001</v>
      </c>
      <c r="AD16" s="9">
        <v>1463.289</v>
      </c>
      <c r="AE16" s="9">
        <v>1370.7180000000001</v>
      </c>
      <c r="AF16" s="9">
        <v>13402.207</v>
      </c>
      <c r="AG16" s="9">
        <v>6979.9369999999999</v>
      </c>
      <c r="AH16" s="9">
        <v>6422.27</v>
      </c>
      <c r="AI16" s="9">
        <v>14.173999999999999</v>
      </c>
      <c r="AJ16" s="9">
        <v>13.999000000000001</v>
      </c>
      <c r="AK16" s="9">
        <v>14.364000000000001</v>
      </c>
      <c r="AL16" s="9">
        <v>6.9710000000000001</v>
      </c>
      <c r="AM16" s="9">
        <v>6.9649999999999999</v>
      </c>
      <c r="AN16" s="9">
        <v>6.9790000000000001</v>
      </c>
      <c r="AO16" s="9">
        <v>21.146000000000001</v>
      </c>
      <c r="AP16" s="9">
        <v>20.963999999999999</v>
      </c>
      <c r="AQ16" s="9">
        <v>21.343</v>
      </c>
      <c r="AR16" s="9">
        <v>525.66700000000003</v>
      </c>
      <c r="AS16" s="9">
        <v>248.77600000000001</v>
      </c>
      <c r="AT16" s="9">
        <v>276.89</v>
      </c>
      <c r="AU16" s="9">
        <v>348.64699999999999</v>
      </c>
      <c r="AV16" s="9">
        <v>200.625</v>
      </c>
      <c r="AW16" s="9">
        <v>148.023</v>
      </c>
      <c r="AX16" s="9">
        <v>874.31399999999996</v>
      </c>
      <c r="AY16" s="9">
        <v>449.40100000000001</v>
      </c>
      <c r="AZ16" s="9">
        <v>424.91300000000001</v>
      </c>
      <c r="BA16" s="9">
        <v>2302.5439999999999</v>
      </c>
      <c r="BB16" s="9">
        <v>1177.3440000000001</v>
      </c>
      <c r="BC16" s="9">
        <v>1125.2</v>
      </c>
      <c r="BD16" s="9">
        <v>22.83</v>
      </c>
      <c r="BE16" s="9">
        <v>21.13</v>
      </c>
      <c r="BF16" s="9">
        <v>24.608000000000001</v>
      </c>
      <c r="BG16" s="9">
        <v>15.141999999999999</v>
      </c>
      <c r="BH16" s="9">
        <v>17.04</v>
      </c>
      <c r="BI16" s="9">
        <v>13.154999999999999</v>
      </c>
      <c r="BJ16" s="9">
        <v>37.972000000000001</v>
      </c>
      <c r="BK16" s="9">
        <v>38.170999999999999</v>
      </c>
      <c r="BL16" s="9">
        <v>37.762999999999998</v>
      </c>
      <c r="BM16" s="9">
        <v>223.55199999999999</v>
      </c>
      <c r="BN16" s="9">
        <v>104.104</v>
      </c>
      <c r="BO16" s="9">
        <v>119.447</v>
      </c>
      <c r="BP16" s="9">
        <v>191.61799999999999</v>
      </c>
      <c r="BQ16" s="9">
        <v>111.497</v>
      </c>
      <c r="BR16" s="9">
        <v>80.120999999999995</v>
      </c>
      <c r="BS16" s="9">
        <v>415.17</v>
      </c>
      <c r="BT16" s="9">
        <v>215.601</v>
      </c>
      <c r="BU16" s="9">
        <v>199.56800000000001</v>
      </c>
      <c r="BV16" s="9">
        <v>870.15700000000004</v>
      </c>
      <c r="BW16" s="9">
        <v>438.029</v>
      </c>
      <c r="BX16" s="9">
        <v>432.12900000000002</v>
      </c>
      <c r="BY16" s="9">
        <v>25.690999999999999</v>
      </c>
      <c r="BZ16" s="9">
        <v>23.766999999999999</v>
      </c>
      <c r="CA16" s="9">
        <v>27.641999999999999</v>
      </c>
      <c r="CB16" s="9">
        <v>22.021000000000001</v>
      </c>
      <c r="CC16" s="9">
        <v>25.454000000000001</v>
      </c>
      <c r="CD16" s="9">
        <v>18.541</v>
      </c>
      <c r="CE16" s="9">
        <v>47.712000000000003</v>
      </c>
      <c r="CF16" s="9">
        <v>49.220999999999997</v>
      </c>
      <c r="CG16" s="9">
        <v>46.183</v>
      </c>
      <c r="CH16" s="9">
        <v>302.11500000000001</v>
      </c>
      <c r="CI16" s="9">
        <v>144.672</v>
      </c>
      <c r="CJ16" s="9">
        <v>157.44300000000001</v>
      </c>
      <c r="CK16" s="9">
        <v>157.029</v>
      </c>
      <c r="CL16" s="9">
        <v>89.128</v>
      </c>
      <c r="CM16" s="9">
        <v>67.902000000000001</v>
      </c>
      <c r="CN16" s="9">
        <v>459.14400000000001</v>
      </c>
      <c r="CO16" s="9">
        <v>233.8</v>
      </c>
      <c r="CP16" s="9">
        <v>225.345</v>
      </c>
      <c r="CQ16" s="9">
        <v>1432.3869999999999</v>
      </c>
      <c r="CR16" s="9">
        <v>739.31600000000003</v>
      </c>
      <c r="CS16" s="9">
        <v>693.07100000000003</v>
      </c>
      <c r="CT16" s="9">
        <v>21.091999999999999</v>
      </c>
      <c r="CU16" s="9">
        <v>19.568000000000001</v>
      </c>
      <c r="CV16" s="9">
        <v>22.716999999999999</v>
      </c>
      <c r="CW16" s="9">
        <v>10.962999999999999</v>
      </c>
      <c r="CX16" s="9">
        <v>12.055</v>
      </c>
      <c r="CY16" s="9">
        <v>9.7970000000000006</v>
      </c>
      <c r="CZ16" s="9">
        <v>32.055</v>
      </c>
      <c r="DA16" s="9">
        <v>31.623999999999999</v>
      </c>
      <c r="DB16" s="9">
        <v>32.514000000000003</v>
      </c>
      <c r="DC16" s="9">
        <v>464.53100000000001</v>
      </c>
      <c r="DD16" s="9">
        <v>266.25799999999998</v>
      </c>
      <c r="DE16" s="9">
        <v>198.273</v>
      </c>
      <c r="DF16" s="9">
        <v>194.93600000000001</v>
      </c>
      <c r="DG16" s="9">
        <v>98.138000000000005</v>
      </c>
      <c r="DH16" s="9">
        <v>96.798000000000002</v>
      </c>
      <c r="DI16" s="9">
        <v>659.46600000000001</v>
      </c>
      <c r="DJ16" s="9">
        <v>364.39600000000002</v>
      </c>
      <c r="DK16" s="9">
        <v>295.07</v>
      </c>
      <c r="DL16" s="9">
        <v>3319.127</v>
      </c>
      <c r="DM16" s="9">
        <v>1726.069</v>
      </c>
      <c r="DN16" s="9">
        <v>1593.058</v>
      </c>
      <c r="DO16" s="9">
        <v>13.996</v>
      </c>
      <c r="DP16" s="9">
        <v>15.426</v>
      </c>
      <c r="DQ16" s="9">
        <v>12.446</v>
      </c>
      <c r="DR16" s="9">
        <v>5.8730000000000002</v>
      </c>
      <c r="DS16" s="9">
        <v>5.6859999999999999</v>
      </c>
      <c r="DT16" s="9">
        <v>6.0759999999999996</v>
      </c>
      <c r="DU16" s="9">
        <v>19.869</v>
      </c>
      <c r="DV16" s="9">
        <v>21.111000000000001</v>
      </c>
      <c r="DW16" s="9">
        <v>18.521999999999998</v>
      </c>
      <c r="DX16" s="9">
        <v>346.34899999999999</v>
      </c>
      <c r="DY16" s="9">
        <v>181.49199999999999</v>
      </c>
      <c r="DZ16" s="9">
        <v>164.857</v>
      </c>
      <c r="EA16" s="9">
        <v>150.67500000000001</v>
      </c>
      <c r="EB16" s="9">
        <v>67.849000000000004</v>
      </c>
      <c r="EC16" s="9">
        <v>82.825000000000003</v>
      </c>
      <c r="ED16" s="9">
        <v>497.02300000000002</v>
      </c>
      <c r="EE16" s="9">
        <v>249.34100000000001</v>
      </c>
      <c r="EF16" s="9">
        <v>247.68199999999999</v>
      </c>
      <c r="EG16" s="9">
        <v>2969.663</v>
      </c>
      <c r="EH16" s="9">
        <v>1571.857</v>
      </c>
      <c r="EI16" s="9">
        <v>1397.806</v>
      </c>
      <c r="EJ16" s="9">
        <v>11.663</v>
      </c>
      <c r="EK16" s="9">
        <v>11.545999999999999</v>
      </c>
      <c r="EL16" s="9">
        <v>11.794</v>
      </c>
      <c r="EM16" s="9">
        <v>5.0739999999999998</v>
      </c>
      <c r="EN16" s="9">
        <v>4.3170000000000002</v>
      </c>
      <c r="EO16" s="9">
        <v>5.9249999999999998</v>
      </c>
      <c r="EP16" s="9">
        <v>16.736999999999998</v>
      </c>
      <c r="EQ16" s="9">
        <v>15.863</v>
      </c>
      <c r="ER16" s="9">
        <v>17.719000000000001</v>
      </c>
      <c r="ES16" s="9">
        <v>325.05599999999998</v>
      </c>
      <c r="ET16" s="9">
        <v>156.571</v>
      </c>
      <c r="EU16" s="9">
        <v>168.48500000000001</v>
      </c>
      <c r="EV16" s="9">
        <v>123.64100000000001</v>
      </c>
      <c r="EW16" s="9">
        <v>58.622999999999998</v>
      </c>
      <c r="EX16" s="9">
        <v>65.018000000000001</v>
      </c>
      <c r="EY16" s="9">
        <v>448.697</v>
      </c>
      <c r="EZ16" s="9">
        <v>215.19399999999999</v>
      </c>
      <c r="FA16" s="9">
        <v>233.50299999999999</v>
      </c>
      <c r="FB16" s="9">
        <v>2765.7469999999998</v>
      </c>
      <c r="FC16" s="9">
        <v>1423.067</v>
      </c>
      <c r="FD16" s="9">
        <v>1342.68</v>
      </c>
      <c r="FE16" s="9">
        <v>11.753</v>
      </c>
      <c r="FF16" s="9">
        <v>11.002000000000001</v>
      </c>
      <c r="FG16" s="9">
        <v>12.548</v>
      </c>
      <c r="FH16" s="9">
        <v>4.47</v>
      </c>
      <c r="FI16" s="9">
        <v>4.1189999999999998</v>
      </c>
      <c r="FJ16" s="9">
        <v>4.8419999999999996</v>
      </c>
      <c r="FK16" s="9">
        <v>16.222999999999999</v>
      </c>
      <c r="FL16" s="9">
        <v>15.122</v>
      </c>
      <c r="FM16" s="9">
        <v>17.390999999999998</v>
      </c>
      <c r="FN16" s="9">
        <v>291.322</v>
      </c>
      <c r="FO16" s="9">
        <v>161.44800000000001</v>
      </c>
      <c r="FP16" s="9">
        <v>129.874</v>
      </c>
      <c r="FQ16" s="9">
        <v>170.35400000000001</v>
      </c>
      <c r="FR16" s="9">
        <v>91.64</v>
      </c>
      <c r="FS16" s="9">
        <v>78.712999999999994</v>
      </c>
      <c r="FT16" s="9">
        <v>461.67599999999999</v>
      </c>
      <c r="FU16" s="9">
        <v>253.08799999999999</v>
      </c>
      <c r="FV16" s="9">
        <v>208.58699999999999</v>
      </c>
      <c r="FW16" s="9">
        <v>2696.6469999999999</v>
      </c>
      <c r="FX16" s="9">
        <v>1465.067</v>
      </c>
      <c r="FY16" s="9">
        <v>1231.579</v>
      </c>
      <c r="FZ16" s="9">
        <v>10.803000000000001</v>
      </c>
      <c r="GA16" s="9">
        <v>11.02</v>
      </c>
      <c r="GB16" s="9">
        <v>10.545</v>
      </c>
      <c r="GC16" s="9">
        <v>6.3170000000000002</v>
      </c>
      <c r="GD16" s="9">
        <v>6.2549999999999999</v>
      </c>
      <c r="GE16" s="9">
        <v>6.391</v>
      </c>
      <c r="GF16" s="9">
        <v>17.12</v>
      </c>
      <c r="GG16" s="9">
        <v>17.274999999999999</v>
      </c>
      <c r="GH16" s="9">
        <v>16.937000000000001</v>
      </c>
      <c r="GI16" s="9">
        <v>238.07400000000001</v>
      </c>
      <c r="GJ16" s="9">
        <v>124.053</v>
      </c>
      <c r="GK16" s="9">
        <v>114.021</v>
      </c>
      <c r="GL16" s="9">
        <v>116.43300000000001</v>
      </c>
      <c r="GM16" s="9">
        <v>60.904000000000003</v>
      </c>
      <c r="GN16" s="9">
        <v>55.529000000000003</v>
      </c>
      <c r="GO16" s="9">
        <v>354.50700000000001</v>
      </c>
      <c r="GP16" s="9">
        <v>184.95699999999999</v>
      </c>
      <c r="GQ16" s="9">
        <v>169.55</v>
      </c>
      <c r="GR16" s="9">
        <v>2045.126</v>
      </c>
      <c r="GS16" s="9">
        <v>1081.5999999999999</v>
      </c>
      <c r="GT16" s="9">
        <v>963.52599999999995</v>
      </c>
      <c r="GU16" s="9">
        <v>11.641</v>
      </c>
      <c r="GV16" s="9">
        <v>11.468999999999999</v>
      </c>
      <c r="GW16" s="9">
        <v>11.834</v>
      </c>
      <c r="GX16" s="9">
        <v>5.6929999999999996</v>
      </c>
      <c r="GY16" s="9">
        <v>5.6310000000000002</v>
      </c>
      <c r="GZ16" s="9">
        <v>5.7629999999999999</v>
      </c>
      <c r="HA16" s="9">
        <v>17.334</v>
      </c>
      <c r="HB16" s="9">
        <v>17.100000000000001</v>
      </c>
      <c r="HC16" s="9">
        <v>17.597000000000001</v>
      </c>
      <c r="HD16" s="9">
        <v>53.247999999999998</v>
      </c>
      <c r="HE16" s="9">
        <v>37.395000000000003</v>
      </c>
      <c r="HF16" s="9">
        <v>15.853</v>
      </c>
      <c r="HG16" s="9">
        <v>53.920999999999999</v>
      </c>
      <c r="HH16" s="9">
        <v>30.736999999999998</v>
      </c>
      <c r="HI16" s="9">
        <v>23.184000000000001</v>
      </c>
      <c r="HJ16" s="9">
        <v>107.169</v>
      </c>
      <c r="HK16" s="9">
        <v>68.131</v>
      </c>
      <c r="HL16" s="9">
        <v>39.036999999999999</v>
      </c>
      <c r="HM16" s="9">
        <v>651.52099999999996</v>
      </c>
      <c r="HN16" s="9">
        <v>383.46699999999998</v>
      </c>
      <c r="HO16" s="9">
        <v>268.053</v>
      </c>
      <c r="HP16" s="9">
        <v>8.173</v>
      </c>
      <c r="HQ16" s="9">
        <v>9.7520000000000007</v>
      </c>
      <c r="HR16" s="9">
        <v>5.9139999999999997</v>
      </c>
      <c r="HS16" s="9">
        <v>8.2759999999999998</v>
      </c>
      <c r="HT16" s="9">
        <v>8.0150000000000006</v>
      </c>
      <c r="HU16" s="9">
        <v>8.6489999999999991</v>
      </c>
      <c r="HV16" s="9">
        <v>16.449000000000002</v>
      </c>
      <c r="HW16" s="9">
        <v>17.766999999999999</v>
      </c>
      <c r="HX16" s="9">
        <v>14.563000000000001</v>
      </c>
      <c r="HY16" s="9">
        <v>630.44299999999998</v>
      </c>
      <c r="HZ16" s="9">
        <v>337.97</v>
      </c>
      <c r="IA16" s="9">
        <v>292.47399999999999</v>
      </c>
      <c r="IB16" s="9">
        <v>285.05399999999997</v>
      </c>
      <c r="IC16" s="9">
        <v>149.00800000000001</v>
      </c>
      <c r="ID16" s="9">
        <v>136.04599999999999</v>
      </c>
      <c r="IE16" s="9">
        <v>915.49800000000005</v>
      </c>
      <c r="IF16" s="9">
        <v>486.97699999999998</v>
      </c>
      <c r="IG16" s="9">
        <v>428.52</v>
      </c>
      <c r="IH16" s="9">
        <v>4440.6989999999996</v>
      </c>
      <c r="II16" s="9">
        <v>2347.4679999999998</v>
      </c>
      <c r="IJ16" s="9">
        <v>2093.23</v>
      </c>
      <c r="IK16" s="9">
        <v>14.196999999999999</v>
      </c>
      <c r="IL16" s="9">
        <v>14.397</v>
      </c>
      <c r="IM16" s="9">
        <v>13.972</v>
      </c>
      <c r="IN16" s="9">
        <v>6.4189999999999996</v>
      </c>
      <c r="IO16" s="9">
        <v>6.3479999999999999</v>
      </c>
      <c r="IP16" s="9">
        <v>6.4989999999999997</v>
      </c>
      <c r="IQ16" s="9">
        <v>20.616</v>
      </c>
    </row>
    <row r="17" spans="1:251">
      <c r="A17" s="10">
        <v>44228</v>
      </c>
      <c r="B17" s="9">
        <v>1918.7819999999999</v>
      </c>
      <c r="C17" s="9">
        <v>1041.1849999999999</v>
      </c>
      <c r="D17" s="9">
        <v>877.59699999999998</v>
      </c>
      <c r="E17" s="9">
        <v>1113.6590000000001</v>
      </c>
      <c r="F17" s="9">
        <v>572.63699999999994</v>
      </c>
      <c r="G17" s="9">
        <v>541.02200000000005</v>
      </c>
      <c r="H17" s="9">
        <v>3032.4409999999998</v>
      </c>
      <c r="I17" s="9">
        <v>1613.8219999999999</v>
      </c>
      <c r="J17" s="9">
        <v>1418.6189999999999</v>
      </c>
      <c r="K17" s="9">
        <v>14141.703</v>
      </c>
      <c r="L17" s="9">
        <v>7392.0519999999997</v>
      </c>
      <c r="M17" s="9">
        <v>6749.652</v>
      </c>
      <c r="N17" s="9">
        <v>13.568</v>
      </c>
      <c r="O17" s="9">
        <v>14.085000000000001</v>
      </c>
      <c r="P17" s="9">
        <v>13.002000000000001</v>
      </c>
      <c r="Q17" s="9">
        <v>7.875</v>
      </c>
      <c r="R17" s="9">
        <v>7.7469999999999999</v>
      </c>
      <c r="S17" s="9">
        <v>8.016</v>
      </c>
      <c r="T17" s="9">
        <v>21.443000000000001</v>
      </c>
      <c r="U17" s="9">
        <v>21.832000000000001</v>
      </c>
      <c r="V17" s="9">
        <v>21.018000000000001</v>
      </c>
      <c r="W17" s="9">
        <v>1835.9110000000001</v>
      </c>
      <c r="X17" s="9">
        <v>996.58</v>
      </c>
      <c r="Y17" s="9">
        <v>839.33100000000002</v>
      </c>
      <c r="Z17" s="9">
        <v>1055.866</v>
      </c>
      <c r="AA17" s="9">
        <v>541.45399999999995</v>
      </c>
      <c r="AB17" s="9">
        <v>514.41300000000001</v>
      </c>
      <c r="AC17" s="9">
        <v>2891.777</v>
      </c>
      <c r="AD17" s="9">
        <v>1538.0329999999999</v>
      </c>
      <c r="AE17" s="9">
        <v>1353.7439999999999</v>
      </c>
      <c r="AF17" s="9">
        <v>13428.708000000001</v>
      </c>
      <c r="AG17" s="9">
        <v>6963.2479999999996</v>
      </c>
      <c r="AH17" s="9">
        <v>6465.4589999999998</v>
      </c>
      <c r="AI17" s="9">
        <v>13.672000000000001</v>
      </c>
      <c r="AJ17" s="9">
        <v>14.311999999999999</v>
      </c>
      <c r="AK17" s="9">
        <v>12.981999999999999</v>
      </c>
      <c r="AL17" s="9">
        <v>7.8630000000000004</v>
      </c>
      <c r="AM17" s="9">
        <v>7.7759999999999998</v>
      </c>
      <c r="AN17" s="9">
        <v>7.9560000000000004</v>
      </c>
      <c r="AO17" s="9">
        <v>21.533999999999999</v>
      </c>
      <c r="AP17" s="9">
        <v>22.088000000000001</v>
      </c>
      <c r="AQ17" s="9">
        <v>20.937999999999999</v>
      </c>
      <c r="AR17" s="9">
        <v>474.37400000000002</v>
      </c>
      <c r="AS17" s="9">
        <v>241.13399999999999</v>
      </c>
      <c r="AT17" s="9">
        <v>233.24100000000001</v>
      </c>
      <c r="AU17" s="9">
        <v>351.43900000000002</v>
      </c>
      <c r="AV17" s="9">
        <v>201.74600000000001</v>
      </c>
      <c r="AW17" s="9">
        <v>149.69300000000001</v>
      </c>
      <c r="AX17" s="9">
        <v>825.81299999999999</v>
      </c>
      <c r="AY17" s="9">
        <v>442.87900000000002</v>
      </c>
      <c r="AZ17" s="9">
        <v>382.93299999999999</v>
      </c>
      <c r="BA17" s="9">
        <v>2224.13</v>
      </c>
      <c r="BB17" s="9">
        <v>1136.223</v>
      </c>
      <c r="BC17" s="9">
        <v>1087.9069999999999</v>
      </c>
      <c r="BD17" s="9">
        <v>21.329000000000001</v>
      </c>
      <c r="BE17" s="9">
        <v>21.222000000000001</v>
      </c>
      <c r="BF17" s="9">
        <v>21.439</v>
      </c>
      <c r="BG17" s="9">
        <v>15.801</v>
      </c>
      <c r="BH17" s="9">
        <v>17.756</v>
      </c>
      <c r="BI17" s="9">
        <v>13.76</v>
      </c>
      <c r="BJ17" s="9">
        <v>37.130000000000003</v>
      </c>
      <c r="BK17" s="9">
        <v>38.978000000000002</v>
      </c>
      <c r="BL17" s="9">
        <v>35.198999999999998</v>
      </c>
      <c r="BM17" s="9">
        <v>194.857</v>
      </c>
      <c r="BN17" s="9">
        <v>84.83</v>
      </c>
      <c r="BO17" s="9">
        <v>110.027</v>
      </c>
      <c r="BP17" s="9">
        <v>170.75800000000001</v>
      </c>
      <c r="BQ17" s="9">
        <v>102.10299999999999</v>
      </c>
      <c r="BR17" s="9">
        <v>68.655000000000001</v>
      </c>
      <c r="BS17" s="9">
        <v>365.61500000000001</v>
      </c>
      <c r="BT17" s="9">
        <v>186.93299999999999</v>
      </c>
      <c r="BU17" s="9">
        <v>178.68199999999999</v>
      </c>
      <c r="BV17" s="9">
        <v>862.11</v>
      </c>
      <c r="BW17" s="9">
        <v>425.99200000000002</v>
      </c>
      <c r="BX17" s="9">
        <v>436.11700000000002</v>
      </c>
      <c r="BY17" s="9">
        <v>22.602</v>
      </c>
      <c r="BZ17" s="9">
        <v>19.913</v>
      </c>
      <c r="CA17" s="9">
        <v>25.228999999999999</v>
      </c>
      <c r="CB17" s="9">
        <v>19.806999999999999</v>
      </c>
      <c r="CC17" s="9">
        <v>23.968</v>
      </c>
      <c r="CD17" s="9">
        <v>15.742000000000001</v>
      </c>
      <c r="CE17" s="9">
        <v>42.408999999999999</v>
      </c>
      <c r="CF17" s="9">
        <v>43.881999999999998</v>
      </c>
      <c r="CG17" s="9">
        <v>40.970999999999997</v>
      </c>
      <c r="CH17" s="9">
        <v>279.517</v>
      </c>
      <c r="CI17" s="9">
        <v>156.304</v>
      </c>
      <c r="CJ17" s="9">
        <v>123.21299999999999</v>
      </c>
      <c r="CK17" s="9">
        <v>180.68100000000001</v>
      </c>
      <c r="CL17" s="9">
        <v>99.643000000000001</v>
      </c>
      <c r="CM17" s="9">
        <v>81.037999999999997</v>
      </c>
      <c r="CN17" s="9">
        <v>460.19799999999998</v>
      </c>
      <c r="CO17" s="9">
        <v>255.946</v>
      </c>
      <c r="CP17" s="9">
        <v>204.251</v>
      </c>
      <c r="CQ17" s="9">
        <v>1362.021</v>
      </c>
      <c r="CR17" s="9">
        <v>710.23099999999999</v>
      </c>
      <c r="CS17" s="9">
        <v>651.79</v>
      </c>
      <c r="CT17" s="9">
        <v>20.521999999999998</v>
      </c>
      <c r="CU17" s="9">
        <v>22.007000000000001</v>
      </c>
      <c r="CV17" s="9">
        <v>18.904</v>
      </c>
      <c r="CW17" s="9">
        <v>13.266</v>
      </c>
      <c r="CX17" s="9">
        <v>14.03</v>
      </c>
      <c r="CY17" s="9">
        <v>12.433</v>
      </c>
      <c r="CZ17" s="9">
        <v>33.787999999999997</v>
      </c>
      <c r="DA17" s="9">
        <v>36.036999999999999</v>
      </c>
      <c r="DB17" s="9">
        <v>31.337</v>
      </c>
      <c r="DC17" s="9">
        <v>443.27199999999999</v>
      </c>
      <c r="DD17" s="9">
        <v>266.76499999999999</v>
      </c>
      <c r="DE17" s="9">
        <v>176.50700000000001</v>
      </c>
      <c r="DF17" s="9">
        <v>229.86</v>
      </c>
      <c r="DG17" s="9">
        <v>116.22499999999999</v>
      </c>
      <c r="DH17" s="9">
        <v>113.63500000000001</v>
      </c>
      <c r="DI17" s="9">
        <v>673.13199999999995</v>
      </c>
      <c r="DJ17" s="9">
        <v>382.99</v>
      </c>
      <c r="DK17" s="9">
        <v>290.142</v>
      </c>
      <c r="DL17" s="9">
        <v>3270.732</v>
      </c>
      <c r="DM17" s="9">
        <v>1714.454</v>
      </c>
      <c r="DN17" s="9">
        <v>1556.278</v>
      </c>
      <c r="DO17" s="9">
        <v>13.553000000000001</v>
      </c>
      <c r="DP17" s="9">
        <v>15.56</v>
      </c>
      <c r="DQ17" s="9">
        <v>11.342000000000001</v>
      </c>
      <c r="DR17" s="9">
        <v>7.0279999999999996</v>
      </c>
      <c r="DS17" s="9">
        <v>6.7789999999999999</v>
      </c>
      <c r="DT17" s="9">
        <v>7.3019999999999996</v>
      </c>
      <c r="DU17" s="9">
        <v>20.58</v>
      </c>
      <c r="DV17" s="9">
        <v>22.338999999999999</v>
      </c>
      <c r="DW17" s="9">
        <v>18.643000000000001</v>
      </c>
      <c r="DX17" s="9">
        <v>359.89100000000002</v>
      </c>
      <c r="DY17" s="9">
        <v>190.68299999999999</v>
      </c>
      <c r="DZ17" s="9">
        <v>169.208</v>
      </c>
      <c r="EA17" s="9">
        <v>165.84700000000001</v>
      </c>
      <c r="EB17" s="9">
        <v>72.09</v>
      </c>
      <c r="EC17" s="9">
        <v>93.757000000000005</v>
      </c>
      <c r="ED17" s="9">
        <v>525.73800000000006</v>
      </c>
      <c r="EE17" s="9">
        <v>262.77300000000002</v>
      </c>
      <c r="EF17" s="9">
        <v>262.96499999999997</v>
      </c>
      <c r="EG17" s="9">
        <v>3059.8539999999998</v>
      </c>
      <c r="EH17" s="9">
        <v>1593.9839999999999</v>
      </c>
      <c r="EI17" s="9">
        <v>1465.87</v>
      </c>
      <c r="EJ17" s="9">
        <v>11.762</v>
      </c>
      <c r="EK17" s="9">
        <v>11.962999999999999</v>
      </c>
      <c r="EL17" s="9">
        <v>11.542999999999999</v>
      </c>
      <c r="EM17" s="9">
        <v>5.42</v>
      </c>
      <c r="EN17" s="9">
        <v>4.5229999999999997</v>
      </c>
      <c r="EO17" s="9">
        <v>6.3959999999999999</v>
      </c>
      <c r="EP17" s="9">
        <v>17.181999999999999</v>
      </c>
      <c r="EQ17" s="9">
        <v>16.484999999999999</v>
      </c>
      <c r="ER17" s="9">
        <v>17.939</v>
      </c>
      <c r="ES17" s="9">
        <v>326.91300000000001</v>
      </c>
      <c r="ET17" s="9">
        <v>172.31</v>
      </c>
      <c r="EU17" s="9">
        <v>154.60300000000001</v>
      </c>
      <c r="EV17" s="9">
        <v>159.45500000000001</v>
      </c>
      <c r="EW17" s="9">
        <v>76.272999999999996</v>
      </c>
      <c r="EX17" s="9">
        <v>83.182000000000002</v>
      </c>
      <c r="EY17" s="9">
        <v>486.36799999999999</v>
      </c>
      <c r="EZ17" s="9">
        <v>248.583</v>
      </c>
      <c r="FA17" s="9">
        <v>237.78399999999999</v>
      </c>
      <c r="FB17" s="9">
        <v>2791.3539999999998</v>
      </c>
      <c r="FC17" s="9">
        <v>1421.604</v>
      </c>
      <c r="FD17" s="9">
        <v>1369.751</v>
      </c>
      <c r="FE17" s="9">
        <v>11.712</v>
      </c>
      <c r="FF17" s="9">
        <v>12.121</v>
      </c>
      <c r="FG17" s="9">
        <v>11.287000000000001</v>
      </c>
      <c r="FH17" s="9">
        <v>5.7119999999999997</v>
      </c>
      <c r="FI17" s="9">
        <v>5.3650000000000002</v>
      </c>
      <c r="FJ17" s="9">
        <v>6.0730000000000004</v>
      </c>
      <c r="FK17" s="9">
        <v>17.423999999999999</v>
      </c>
      <c r="FL17" s="9">
        <v>17.486000000000001</v>
      </c>
      <c r="FM17" s="9">
        <v>17.36</v>
      </c>
      <c r="FN17" s="9">
        <v>314.33300000000003</v>
      </c>
      <c r="FO17" s="9">
        <v>170.29300000000001</v>
      </c>
      <c r="FP17" s="9">
        <v>144.03899999999999</v>
      </c>
      <c r="FQ17" s="9">
        <v>207.05799999999999</v>
      </c>
      <c r="FR17" s="9">
        <v>106.30200000000001</v>
      </c>
      <c r="FS17" s="9">
        <v>100.756</v>
      </c>
      <c r="FT17" s="9">
        <v>521.39099999999996</v>
      </c>
      <c r="FU17" s="9">
        <v>276.596</v>
      </c>
      <c r="FV17" s="9">
        <v>244.79499999999999</v>
      </c>
      <c r="FW17" s="9">
        <v>2795.6329999999998</v>
      </c>
      <c r="FX17" s="9">
        <v>1525.787</v>
      </c>
      <c r="FY17" s="9">
        <v>1269.845</v>
      </c>
      <c r="FZ17" s="9">
        <v>11.244</v>
      </c>
      <c r="GA17" s="9">
        <v>11.161</v>
      </c>
      <c r="GB17" s="9">
        <v>11.343</v>
      </c>
      <c r="GC17" s="9">
        <v>7.4059999999999997</v>
      </c>
      <c r="GD17" s="9">
        <v>6.9669999999999996</v>
      </c>
      <c r="GE17" s="9">
        <v>7.9340000000000002</v>
      </c>
      <c r="GF17" s="9">
        <v>18.649999999999999</v>
      </c>
      <c r="GG17" s="9">
        <v>18.128</v>
      </c>
      <c r="GH17" s="9">
        <v>19.277999999999999</v>
      </c>
      <c r="GI17" s="9">
        <v>231.46199999999999</v>
      </c>
      <c r="GJ17" s="9">
        <v>125.688</v>
      </c>
      <c r="GK17" s="9">
        <v>105.773</v>
      </c>
      <c r="GL17" s="9">
        <v>149.26499999999999</v>
      </c>
      <c r="GM17" s="9">
        <v>75.119</v>
      </c>
      <c r="GN17" s="9">
        <v>74.146000000000001</v>
      </c>
      <c r="GO17" s="9">
        <v>380.72699999999998</v>
      </c>
      <c r="GP17" s="9">
        <v>200.80699999999999</v>
      </c>
      <c r="GQ17" s="9">
        <v>179.92</v>
      </c>
      <c r="GR17" s="9">
        <v>2082.6370000000002</v>
      </c>
      <c r="GS17" s="9">
        <v>1096.9839999999999</v>
      </c>
      <c r="GT17" s="9">
        <v>985.65300000000002</v>
      </c>
      <c r="GU17" s="9">
        <v>11.114000000000001</v>
      </c>
      <c r="GV17" s="9">
        <v>11.458</v>
      </c>
      <c r="GW17" s="9">
        <v>10.731</v>
      </c>
      <c r="GX17" s="9">
        <v>7.1669999999999998</v>
      </c>
      <c r="GY17" s="9">
        <v>6.8479999999999999</v>
      </c>
      <c r="GZ17" s="9">
        <v>7.5229999999999997</v>
      </c>
      <c r="HA17" s="9">
        <v>18.280999999999999</v>
      </c>
      <c r="HB17" s="9">
        <v>18.305</v>
      </c>
      <c r="HC17" s="9">
        <v>18.254000000000001</v>
      </c>
      <c r="HD17" s="9">
        <v>82.870999999999995</v>
      </c>
      <c r="HE17" s="9">
        <v>44.604999999999997</v>
      </c>
      <c r="HF17" s="9">
        <v>38.265999999999998</v>
      </c>
      <c r="HG17" s="9">
        <v>57.792999999999999</v>
      </c>
      <c r="HH17" s="9">
        <v>31.183</v>
      </c>
      <c r="HI17" s="9">
        <v>26.609000000000002</v>
      </c>
      <c r="HJ17" s="9">
        <v>140.66399999999999</v>
      </c>
      <c r="HK17" s="9">
        <v>75.789000000000001</v>
      </c>
      <c r="HL17" s="9">
        <v>64.875</v>
      </c>
      <c r="HM17" s="9">
        <v>712.99599999999998</v>
      </c>
      <c r="HN17" s="9">
        <v>428.803</v>
      </c>
      <c r="HO17" s="9">
        <v>284.19200000000001</v>
      </c>
      <c r="HP17" s="9">
        <v>11.622999999999999</v>
      </c>
      <c r="HQ17" s="9">
        <v>10.401999999999999</v>
      </c>
      <c r="HR17" s="9">
        <v>13.465</v>
      </c>
      <c r="HS17" s="9">
        <v>8.1059999999999999</v>
      </c>
      <c r="HT17" s="9">
        <v>7.2720000000000002</v>
      </c>
      <c r="HU17" s="9">
        <v>9.3629999999999995</v>
      </c>
      <c r="HV17" s="9">
        <v>19.728999999999999</v>
      </c>
      <c r="HW17" s="9">
        <v>17.673999999999999</v>
      </c>
      <c r="HX17" s="9">
        <v>22.827999999999999</v>
      </c>
      <c r="HY17" s="9">
        <v>591.95399999999995</v>
      </c>
      <c r="HZ17" s="9">
        <v>335.03800000000001</v>
      </c>
      <c r="IA17" s="9">
        <v>256.916</v>
      </c>
      <c r="IB17" s="9">
        <v>349.29599999999999</v>
      </c>
      <c r="IC17" s="9">
        <v>180.233</v>
      </c>
      <c r="ID17" s="9">
        <v>169.06299999999999</v>
      </c>
      <c r="IE17" s="9">
        <v>941.25</v>
      </c>
      <c r="IF17" s="9">
        <v>515.27099999999996</v>
      </c>
      <c r="IG17" s="9">
        <v>425.97899999999998</v>
      </c>
      <c r="IH17" s="9">
        <v>4493.4489999999996</v>
      </c>
      <c r="II17" s="9">
        <v>2353.9899999999998</v>
      </c>
      <c r="IJ17" s="9">
        <v>2139.4580000000001</v>
      </c>
      <c r="IK17" s="9">
        <v>13.173999999999999</v>
      </c>
      <c r="IL17" s="9">
        <v>14.233000000000001</v>
      </c>
      <c r="IM17" s="9">
        <v>12.007999999999999</v>
      </c>
      <c r="IN17" s="9">
        <v>7.7729999999999997</v>
      </c>
      <c r="IO17" s="9">
        <v>7.6559999999999997</v>
      </c>
      <c r="IP17" s="9">
        <v>7.9020000000000001</v>
      </c>
      <c r="IQ17" s="9">
        <v>20.946999999999999</v>
      </c>
    </row>
  </sheetData>
  <pageMargins left="0.7" right="0.7" top="0.75" bottom="0.75" header="0.3" footer="0.3"/>
  <pageSetup paperSize="0" orientation="portrait" horizontalDpi="0" verticalDpi="0" copies="0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T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150" s="2" customFormat="1" ht="99.95" customHeight="1">
      <c r="B1" s="3" t="s">
        <v>514</v>
      </c>
      <c r="C1" s="3" t="s">
        <v>515</v>
      </c>
      <c r="D1" s="3" t="s">
        <v>516</v>
      </c>
      <c r="E1" s="3" t="s">
        <v>517</v>
      </c>
      <c r="F1" s="3" t="s">
        <v>518</v>
      </c>
      <c r="G1" s="3" t="s">
        <v>519</v>
      </c>
      <c r="H1" s="3" t="s">
        <v>520</v>
      </c>
      <c r="I1" s="3" t="s">
        <v>521</v>
      </c>
      <c r="J1" s="3" t="s">
        <v>522</v>
      </c>
      <c r="K1" s="3" t="s">
        <v>523</v>
      </c>
      <c r="L1" s="3" t="s">
        <v>524</v>
      </c>
      <c r="M1" s="3" t="s">
        <v>525</v>
      </c>
      <c r="N1" s="3" t="s">
        <v>526</v>
      </c>
      <c r="O1" s="3" t="s">
        <v>527</v>
      </c>
      <c r="P1" s="3" t="s">
        <v>528</v>
      </c>
      <c r="Q1" s="3" t="s">
        <v>529</v>
      </c>
      <c r="R1" s="3" t="s">
        <v>530</v>
      </c>
      <c r="S1" s="3" t="s">
        <v>531</v>
      </c>
      <c r="T1" s="3" t="s">
        <v>532</v>
      </c>
      <c r="U1" s="3" t="s">
        <v>533</v>
      </c>
      <c r="V1" s="3" t="s">
        <v>534</v>
      </c>
      <c r="W1" s="3" t="s">
        <v>535</v>
      </c>
      <c r="X1" s="3" t="s">
        <v>536</v>
      </c>
      <c r="Y1" s="3" t="s">
        <v>537</v>
      </c>
      <c r="Z1" s="3" t="s">
        <v>538</v>
      </c>
      <c r="AA1" s="3" t="s">
        <v>539</v>
      </c>
      <c r="AB1" s="3" t="s">
        <v>540</v>
      </c>
      <c r="AC1" s="3" t="s">
        <v>541</v>
      </c>
      <c r="AD1" s="3" t="s">
        <v>542</v>
      </c>
      <c r="AE1" s="3" t="s">
        <v>543</v>
      </c>
      <c r="AF1" s="3" t="s">
        <v>544</v>
      </c>
      <c r="AG1" s="3" t="s">
        <v>545</v>
      </c>
      <c r="AH1" s="3" t="s">
        <v>546</v>
      </c>
      <c r="AI1" s="3" t="s">
        <v>547</v>
      </c>
      <c r="AJ1" s="3" t="s">
        <v>548</v>
      </c>
      <c r="AK1" s="3" t="s">
        <v>549</v>
      </c>
      <c r="AL1" s="3" t="s">
        <v>550</v>
      </c>
      <c r="AM1" s="3" t="s">
        <v>551</v>
      </c>
      <c r="AN1" s="3" t="s">
        <v>552</v>
      </c>
      <c r="AO1" s="3" t="s">
        <v>553</v>
      </c>
      <c r="AP1" s="3" t="s">
        <v>554</v>
      </c>
      <c r="AQ1" s="3" t="s">
        <v>555</v>
      </c>
      <c r="AR1" s="3" t="s">
        <v>556</v>
      </c>
      <c r="AS1" s="3" t="s">
        <v>557</v>
      </c>
      <c r="AT1" s="3" t="s">
        <v>558</v>
      </c>
      <c r="AU1" s="3" t="s">
        <v>559</v>
      </c>
      <c r="AV1" s="3" t="s">
        <v>560</v>
      </c>
      <c r="AW1" s="3" t="s">
        <v>561</v>
      </c>
      <c r="AX1" s="3" t="s">
        <v>562</v>
      </c>
      <c r="AY1" s="3" t="s">
        <v>563</v>
      </c>
      <c r="AZ1" s="3" t="s">
        <v>564</v>
      </c>
      <c r="BA1" s="3" t="s">
        <v>565</v>
      </c>
      <c r="BB1" s="3" t="s">
        <v>566</v>
      </c>
      <c r="BC1" s="3" t="s">
        <v>567</v>
      </c>
      <c r="BD1" s="3" t="s">
        <v>568</v>
      </c>
      <c r="BE1" s="3" t="s">
        <v>569</v>
      </c>
      <c r="BF1" s="3" t="s">
        <v>570</v>
      </c>
      <c r="BG1" s="3" t="s">
        <v>571</v>
      </c>
      <c r="BH1" s="3" t="s">
        <v>572</v>
      </c>
      <c r="BI1" s="3" t="s">
        <v>573</v>
      </c>
      <c r="BJ1" s="3" t="s">
        <v>574</v>
      </c>
      <c r="BK1" s="3" t="s">
        <v>575</v>
      </c>
      <c r="BL1" s="3" t="s">
        <v>576</v>
      </c>
      <c r="BM1" s="3" t="s">
        <v>577</v>
      </c>
      <c r="BN1" s="3" t="s">
        <v>578</v>
      </c>
      <c r="BO1" s="3" t="s">
        <v>579</v>
      </c>
      <c r="BP1" s="3" t="s">
        <v>580</v>
      </c>
      <c r="BQ1" s="3" t="s">
        <v>581</v>
      </c>
      <c r="BR1" s="3" t="s">
        <v>582</v>
      </c>
      <c r="BS1" s="3" t="s">
        <v>583</v>
      </c>
      <c r="BT1" s="3" t="s">
        <v>584</v>
      </c>
      <c r="BU1" s="3" t="s">
        <v>585</v>
      </c>
      <c r="BV1" s="3" t="s">
        <v>586</v>
      </c>
      <c r="BW1" s="3" t="s">
        <v>587</v>
      </c>
      <c r="BX1" s="3" t="s">
        <v>588</v>
      </c>
      <c r="BY1" s="3" t="s">
        <v>589</v>
      </c>
      <c r="BZ1" s="3" t="s">
        <v>590</v>
      </c>
      <c r="CA1" s="3" t="s">
        <v>591</v>
      </c>
      <c r="CB1" s="3" t="s">
        <v>592</v>
      </c>
      <c r="CC1" s="3" t="s">
        <v>593</v>
      </c>
      <c r="CD1" s="3" t="s">
        <v>594</v>
      </c>
      <c r="CE1" s="3" t="s">
        <v>595</v>
      </c>
      <c r="CF1" s="3" t="s">
        <v>596</v>
      </c>
      <c r="CG1" s="3" t="s">
        <v>597</v>
      </c>
      <c r="CH1" s="3" t="s">
        <v>598</v>
      </c>
      <c r="CI1" s="3" t="s">
        <v>599</v>
      </c>
      <c r="CJ1" s="3" t="s">
        <v>600</v>
      </c>
      <c r="CK1" s="3" t="s">
        <v>601</v>
      </c>
      <c r="CL1" s="3" t="s">
        <v>602</v>
      </c>
      <c r="CM1" s="3" t="s">
        <v>603</v>
      </c>
      <c r="CN1" s="3" t="s">
        <v>604</v>
      </c>
      <c r="CO1" s="3" t="s">
        <v>605</v>
      </c>
      <c r="CP1" s="3" t="s">
        <v>606</v>
      </c>
      <c r="CQ1" s="3" t="s">
        <v>607</v>
      </c>
      <c r="CR1" s="3" t="s">
        <v>608</v>
      </c>
      <c r="CS1" s="3" t="s">
        <v>609</v>
      </c>
      <c r="CT1" s="3" t="s">
        <v>610</v>
      </c>
      <c r="CU1" s="3" t="s">
        <v>611</v>
      </c>
      <c r="CV1" s="3" t="s">
        <v>612</v>
      </c>
      <c r="CW1" s="3" t="s">
        <v>613</v>
      </c>
      <c r="CX1" s="3" t="s">
        <v>614</v>
      </c>
      <c r="CY1" s="3" t="s">
        <v>615</v>
      </c>
      <c r="CZ1" s="3" t="s">
        <v>616</v>
      </c>
      <c r="DA1" s="3" t="s">
        <v>617</v>
      </c>
      <c r="DB1" s="3" t="s">
        <v>618</v>
      </c>
      <c r="DC1" s="3" t="s">
        <v>619</v>
      </c>
      <c r="DD1" s="3" t="s">
        <v>620</v>
      </c>
      <c r="DE1" s="3" t="s">
        <v>621</v>
      </c>
      <c r="DF1" s="3" t="s">
        <v>622</v>
      </c>
      <c r="DG1" s="3" t="s">
        <v>623</v>
      </c>
      <c r="DH1" s="3" t="s">
        <v>624</v>
      </c>
      <c r="DI1" s="3" t="s">
        <v>625</v>
      </c>
      <c r="DJ1" s="3" t="s">
        <v>626</v>
      </c>
      <c r="DK1" s="3" t="s">
        <v>627</v>
      </c>
      <c r="DL1" s="3" t="s">
        <v>628</v>
      </c>
      <c r="DM1" s="3" t="s">
        <v>629</v>
      </c>
      <c r="DN1" s="3" t="s">
        <v>630</v>
      </c>
      <c r="DO1" s="3" t="s">
        <v>631</v>
      </c>
      <c r="DP1" s="3" t="s">
        <v>632</v>
      </c>
      <c r="DQ1" s="3" t="s">
        <v>633</v>
      </c>
      <c r="DR1" s="3" t="s">
        <v>634</v>
      </c>
      <c r="DS1" s="3" t="s">
        <v>635</v>
      </c>
      <c r="DT1" s="3" t="s">
        <v>636</v>
      </c>
      <c r="DU1" s="3" t="s">
        <v>637</v>
      </c>
      <c r="DV1" s="3" t="s">
        <v>638</v>
      </c>
      <c r="DW1" s="3" t="s">
        <v>639</v>
      </c>
      <c r="DX1" s="3" t="s">
        <v>640</v>
      </c>
      <c r="DY1" s="3" t="s">
        <v>641</v>
      </c>
      <c r="DZ1" s="3" t="s">
        <v>642</v>
      </c>
      <c r="EA1" s="3" t="s">
        <v>643</v>
      </c>
      <c r="EB1" s="3" t="s">
        <v>644</v>
      </c>
      <c r="EC1" s="3" t="s">
        <v>645</v>
      </c>
      <c r="ED1" s="3" t="s">
        <v>646</v>
      </c>
      <c r="EE1" s="3" t="s">
        <v>647</v>
      </c>
      <c r="EF1" s="3" t="s">
        <v>648</v>
      </c>
      <c r="EG1" s="3" t="s">
        <v>649</v>
      </c>
      <c r="EH1" s="3" t="s">
        <v>650</v>
      </c>
      <c r="EI1" s="3" t="s">
        <v>651</v>
      </c>
      <c r="EJ1" s="3" t="s">
        <v>652</v>
      </c>
      <c r="EK1" s="3" t="s">
        <v>653</v>
      </c>
      <c r="EL1" s="3" t="s">
        <v>654</v>
      </c>
      <c r="EM1" s="3" t="s">
        <v>655</v>
      </c>
      <c r="EN1" s="3" t="s">
        <v>656</v>
      </c>
      <c r="EO1" s="3" t="s">
        <v>657</v>
      </c>
      <c r="EP1" s="3" t="s">
        <v>658</v>
      </c>
      <c r="EQ1" s="3" t="s">
        <v>659</v>
      </c>
      <c r="ER1" s="3" t="s">
        <v>660</v>
      </c>
      <c r="ES1" s="3" t="s">
        <v>661</v>
      </c>
      <c r="ET1" s="3" t="s">
        <v>662</v>
      </c>
    </row>
    <row r="2" spans="1:150">
      <c r="A2" s="4" t="s">
        <v>250</v>
      </c>
      <c r="B2" s="8" t="s">
        <v>274</v>
      </c>
      <c r="C2" s="8" t="s">
        <v>274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8" t="s">
        <v>274</v>
      </c>
      <c r="Q2" s="8" t="s">
        <v>274</v>
      </c>
      <c r="R2" s="8" t="s">
        <v>274</v>
      </c>
      <c r="S2" s="8" t="s">
        <v>274</v>
      </c>
      <c r="T2" s="8" t="s">
        <v>274</v>
      </c>
      <c r="U2" s="8" t="s">
        <v>274</v>
      </c>
      <c r="V2" s="8" t="s">
        <v>274</v>
      </c>
      <c r="W2" s="8" t="s">
        <v>274</v>
      </c>
      <c r="X2" s="8" t="s">
        <v>274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8" t="s">
        <v>274</v>
      </c>
      <c r="AL2" s="8" t="s">
        <v>274</v>
      </c>
      <c r="AM2" s="8" t="s">
        <v>274</v>
      </c>
      <c r="AN2" s="8" t="s">
        <v>274</v>
      </c>
      <c r="AO2" s="8" t="s">
        <v>274</v>
      </c>
      <c r="AP2" s="8" t="s">
        <v>274</v>
      </c>
      <c r="AQ2" s="8" t="s">
        <v>274</v>
      </c>
      <c r="AR2" s="8" t="s">
        <v>274</v>
      </c>
      <c r="AS2" s="8" t="s">
        <v>274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8" t="s">
        <v>274</v>
      </c>
      <c r="BG2" s="8" t="s">
        <v>274</v>
      </c>
      <c r="BH2" s="8" t="s">
        <v>274</v>
      </c>
      <c r="BI2" s="8" t="s">
        <v>274</v>
      </c>
      <c r="BJ2" s="8" t="s">
        <v>274</v>
      </c>
      <c r="BK2" s="8" t="s">
        <v>274</v>
      </c>
      <c r="BL2" s="8" t="s">
        <v>274</v>
      </c>
      <c r="BM2" s="8" t="s">
        <v>274</v>
      </c>
      <c r="BN2" s="8" t="s">
        <v>274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8" t="s">
        <v>274</v>
      </c>
      <c r="CB2" s="8" t="s">
        <v>274</v>
      </c>
      <c r="CC2" s="8" t="s">
        <v>274</v>
      </c>
      <c r="CD2" s="8" t="s">
        <v>274</v>
      </c>
      <c r="CE2" s="8" t="s">
        <v>274</v>
      </c>
      <c r="CF2" s="8" t="s">
        <v>274</v>
      </c>
      <c r="CG2" s="8" t="s">
        <v>274</v>
      </c>
      <c r="CH2" s="8" t="s">
        <v>274</v>
      </c>
      <c r="CI2" s="8" t="s">
        <v>274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8" t="s">
        <v>274</v>
      </c>
      <c r="CW2" s="8" t="s">
        <v>274</v>
      </c>
      <c r="CX2" s="8" t="s">
        <v>274</v>
      </c>
      <c r="CY2" s="8" t="s">
        <v>274</v>
      </c>
      <c r="CZ2" s="8" t="s">
        <v>274</v>
      </c>
      <c r="DA2" s="8" t="s">
        <v>274</v>
      </c>
      <c r="DB2" s="8" t="s">
        <v>274</v>
      </c>
      <c r="DC2" s="8" t="s">
        <v>274</v>
      </c>
      <c r="DD2" s="8" t="s">
        <v>274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8" t="s">
        <v>274</v>
      </c>
      <c r="DR2" s="8" t="s">
        <v>274</v>
      </c>
      <c r="DS2" s="8" t="s">
        <v>274</v>
      </c>
      <c r="DT2" s="8" t="s">
        <v>274</v>
      </c>
      <c r="DU2" s="8" t="s">
        <v>274</v>
      </c>
      <c r="DV2" s="8" t="s">
        <v>274</v>
      </c>
      <c r="DW2" s="8" t="s">
        <v>274</v>
      </c>
      <c r="DX2" s="8" t="s">
        <v>274</v>
      </c>
      <c r="DY2" s="8" t="s">
        <v>274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8" t="s">
        <v>274</v>
      </c>
      <c r="EM2" s="8" t="s">
        <v>274</v>
      </c>
      <c r="EN2" s="8" t="s">
        <v>274</v>
      </c>
      <c r="EO2" s="8" t="s">
        <v>274</v>
      </c>
      <c r="EP2" s="8" t="s">
        <v>274</v>
      </c>
      <c r="EQ2" s="8" t="s">
        <v>274</v>
      </c>
      <c r="ER2" s="8" t="s">
        <v>274</v>
      </c>
      <c r="ES2" s="8" t="s">
        <v>274</v>
      </c>
      <c r="ET2" s="8" t="s">
        <v>274</v>
      </c>
    </row>
    <row r="3" spans="1:150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</row>
    <row r="4" spans="1:150">
      <c r="A4" s="4" t="s">
        <v>252</v>
      </c>
      <c r="B4" s="8" t="s">
        <v>275</v>
      </c>
      <c r="C4" s="8" t="s">
        <v>275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275</v>
      </c>
      <c r="Q4" s="8" t="s">
        <v>275</v>
      </c>
      <c r="R4" s="8" t="s">
        <v>275</v>
      </c>
      <c r="S4" s="8" t="s">
        <v>275</v>
      </c>
      <c r="T4" s="8" t="s">
        <v>275</v>
      </c>
      <c r="U4" s="8" t="s">
        <v>275</v>
      </c>
      <c r="V4" s="8" t="s">
        <v>275</v>
      </c>
      <c r="W4" s="8" t="s">
        <v>275</v>
      </c>
      <c r="X4" s="8" t="s">
        <v>275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275</v>
      </c>
      <c r="AL4" s="8" t="s">
        <v>275</v>
      </c>
      <c r="AM4" s="8" t="s">
        <v>275</v>
      </c>
      <c r="AN4" s="8" t="s">
        <v>275</v>
      </c>
      <c r="AO4" s="8" t="s">
        <v>275</v>
      </c>
      <c r="AP4" s="8" t="s">
        <v>275</v>
      </c>
      <c r="AQ4" s="8" t="s">
        <v>275</v>
      </c>
      <c r="AR4" s="8" t="s">
        <v>275</v>
      </c>
      <c r="AS4" s="8" t="s">
        <v>275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275</v>
      </c>
      <c r="BG4" s="8" t="s">
        <v>275</v>
      </c>
      <c r="BH4" s="8" t="s">
        <v>275</v>
      </c>
      <c r="BI4" s="8" t="s">
        <v>275</v>
      </c>
      <c r="BJ4" s="8" t="s">
        <v>275</v>
      </c>
      <c r="BK4" s="8" t="s">
        <v>275</v>
      </c>
      <c r="BL4" s="8" t="s">
        <v>275</v>
      </c>
      <c r="BM4" s="8" t="s">
        <v>275</v>
      </c>
      <c r="BN4" s="8" t="s">
        <v>275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275</v>
      </c>
      <c r="CB4" s="8" t="s">
        <v>275</v>
      </c>
      <c r="CC4" s="8" t="s">
        <v>275</v>
      </c>
      <c r="CD4" s="8" t="s">
        <v>275</v>
      </c>
      <c r="CE4" s="8" t="s">
        <v>275</v>
      </c>
      <c r="CF4" s="8" t="s">
        <v>275</v>
      </c>
      <c r="CG4" s="8" t="s">
        <v>275</v>
      </c>
      <c r="CH4" s="8" t="s">
        <v>275</v>
      </c>
      <c r="CI4" s="8" t="s">
        <v>275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275</v>
      </c>
      <c r="CW4" s="8" t="s">
        <v>275</v>
      </c>
      <c r="CX4" s="8" t="s">
        <v>275</v>
      </c>
      <c r="CY4" s="8" t="s">
        <v>275</v>
      </c>
      <c r="CZ4" s="8" t="s">
        <v>275</v>
      </c>
      <c r="DA4" s="8" t="s">
        <v>275</v>
      </c>
      <c r="DB4" s="8" t="s">
        <v>275</v>
      </c>
      <c r="DC4" s="8" t="s">
        <v>275</v>
      </c>
      <c r="DD4" s="8" t="s">
        <v>275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275</v>
      </c>
      <c r="DR4" s="8" t="s">
        <v>275</v>
      </c>
      <c r="DS4" s="8" t="s">
        <v>275</v>
      </c>
      <c r="DT4" s="8" t="s">
        <v>275</v>
      </c>
      <c r="DU4" s="8" t="s">
        <v>275</v>
      </c>
      <c r="DV4" s="8" t="s">
        <v>275</v>
      </c>
      <c r="DW4" s="8" t="s">
        <v>275</v>
      </c>
      <c r="DX4" s="8" t="s">
        <v>275</v>
      </c>
      <c r="DY4" s="8" t="s">
        <v>275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275</v>
      </c>
      <c r="EM4" s="8" t="s">
        <v>275</v>
      </c>
      <c r="EN4" s="8" t="s">
        <v>275</v>
      </c>
      <c r="EO4" s="8" t="s">
        <v>275</v>
      </c>
      <c r="EP4" s="8" t="s">
        <v>275</v>
      </c>
      <c r="EQ4" s="8" t="s">
        <v>275</v>
      </c>
      <c r="ER4" s="8" t="s">
        <v>275</v>
      </c>
      <c r="ES4" s="8" t="s">
        <v>275</v>
      </c>
      <c r="ET4" s="8" t="s">
        <v>275</v>
      </c>
    </row>
    <row r="5" spans="1:150">
      <c r="A5" s="4" t="s">
        <v>253</v>
      </c>
      <c r="B5" s="8" t="s">
        <v>820</v>
      </c>
      <c r="C5" s="8" t="s">
        <v>820</v>
      </c>
      <c r="D5" s="8" t="s">
        <v>820</v>
      </c>
      <c r="E5" s="8" t="s">
        <v>820</v>
      </c>
      <c r="F5" s="8" t="s">
        <v>820</v>
      </c>
      <c r="G5" s="8" t="s">
        <v>820</v>
      </c>
      <c r="H5" s="8" t="s">
        <v>820</v>
      </c>
      <c r="I5" s="8" t="s">
        <v>820</v>
      </c>
      <c r="J5" s="8" t="s">
        <v>820</v>
      </c>
      <c r="K5" s="8" t="s">
        <v>820</v>
      </c>
      <c r="L5" s="8" t="s">
        <v>820</v>
      </c>
      <c r="M5" s="8" t="s">
        <v>820</v>
      </c>
      <c r="N5" s="8" t="s">
        <v>820</v>
      </c>
      <c r="O5" s="8" t="s">
        <v>820</v>
      </c>
      <c r="P5" s="8" t="s">
        <v>820</v>
      </c>
      <c r="Q5" s="8" t="s">
        <v>820</v>
      </c>
      <c r="R5" s="8" t="s">
        <v>820</v>
      </c>
      <c r="S5" s="8" t="s">
        <v>820</v>
      </c>
      <c r="T5" s="8" t="s">
        <v>820</v>
      </c>
      <c r="U5" s="8" t="s">
        <v>820</v>
      </c>
      <c r="V5" s="8" t="s">
        <v>820</v>
      </c>
      <c r="W5" s="8" t="s">
        <v>820</v>
      </c>
      <c r="X5" s="8" t="s">
        <v>820</v>
      </c>
      <c r="Y5" s="8" t="s">
        <v>820</v>
      </c>
      <c r="Z5" s="8" t="s">
        <v>820</v>
      </c>
      <c r="AA5" s="8" t="s">
        <v>820</v>
      </c>
      <c r="AB5" s="8" t="s">
        <v>820</v>
      </c>
      <c r="AC5" s="8" t="s">
        <v>820</v>
      </c>
      <c r="AD5" s="8" t="s">
        <v>820</v>
      </c>
      <c r="AE5" s="8" t="s">
        <v>820</v>
      </c>
      <c r="AF5" s="8" t="s">
        <v>820</v>
      </c>
      <c r="AG5" s="8" t="s">
        <v>820</v>
      </c>
      <c r="AH5" s="8" t="s">
        <v>820</v>
      </c>
      <c r="AI5" s="8" t="s">
        <v>820</v>
      </c>
      <c r="AJ5" s="8" t="s">
        <v>820</v>
      </c>
      <c r="AK5" s="8" t="s">
        <v>820</v>
      </c>
      <c r="AL5" s="8" t="s">
        <v>820</v>
      </c>
      <c r="AM5" s="8" t="s">
        <v>820</v>
      </c>
      <c r="AN5" s="8" t="s">
        <v>820</v>
      </c>
      <c r="AO5" s="8" t="s">
        <v>820</v>
      </c>
      <c r="AP5" s="8" t="s">
        <v>820</v>
      </c>
      <c r="AQ5" s="8" t="s">
        <v>820</v>
      </c>
      <c r="AR5" s="8" t="s">
        <v>820</v>
      </c>
      <c r="AS5" s="8" t="s">
        <v>820</v>
      </c>
      <c r="AT5" s="8" t="s">
        <v>820</v>
      </c>
      <c r="AU5" s="8" t="s">
        <v>820</v>
      </c>
      <c r="AV5" s="8" t="s">
        <v>820</v>
      </c>
      <c r="AW5" s="8" t="s">
        <v>820</v>
      </c>
      <c r="AX5" s="8" t="s">
        <v>820</v>
      </c>
      <c r="AY5" s="8" t="s">
        <v>820</v>
      </c>
      <c r="AZ5" s="8" t="s">
        <v>820</v>
      </c>
      <c r="BA5" s="8" t="s">
        <v>820</v>
      </c>
      <c r="BB5" s="8" t="s">
        <v>820</v>
      </c>
      <c r="BC5" s="8" t="s">
        <v>820</v>
      </c>
      <c r="BD5" s="8" t="s">
        <v>820</v>
      </c>
      <c r="BE5" s="8" t="s">
        <v>820</v>
      </c>
      <c r="BF5" s="8" t="s">
        <v>820</v>
      </c>
      <c r="BG5" s="8" t="s">
        <v>820</v>
      </c>
      <c r="BH5" s="8" t="s">
        <v>820</v>
      </c>
      <c r="BI5" s="8" t="s">
        <v>820</v>
      </c>
      <c r="BJ5" s="8" t="s">
        <v>820</v>
      </c>
      <c r="BK5" s="8" t="s">
        <v>820</v>
      </c>
      <c r="BL5" s="8" t="s">
        <v>820</v>
      </c>
      <c r="BM5" s="8" t="s">
        <v>820</v>
      </c>
      <c r="BN5" s="8" t="s">
        <v>820</v>
      </c>
      <c r="BO5" s="8" t="s">
        <v>820</v>
      </c>
      <c r="BP5" s="8" t="s">
        <v>820</v>
      </c>
      <c r="BQ5" s="8" t="s">
        <v>820</v>
      </c>
      <c r="BR5" s="8" t="s">
        <v>820</v>
      </c>
      <c r="BS5" s="8" t="s">
        <v>820</v>
      </c>
      <c r="BT5" s="8" t="s">
        <v>820</v>
      </c>
      <c r="BU5" s="8" t="s">
        <v>820</v>
      </c>
      <c r="BV5" s="8" t="s">
        <v>820</v>
      </c>
      <c r="BW5" s="8" t="s">
        <v>820</v>
      </c>
      <c r="BX5" s="8" t="s">
        <v>820</v>
      </c>
      <c r="BY5" s="8" t="s">
        <v>820</v>
      </c>
      <c r="BZ5" s="8" t="s">
        <v>820</v>
      </c>
      <c r="CA5" s="8" t="s">
        <v>820</v>
      </c>
      <c r="CB5" s="8" t="s">
        <v>820</v>
      </c>
      <c r="CC5" s="8" t="s">
        <v>820</v>
      </c>
      <c r="CD5" s="8" t="s">
        <v>820</v>
      </c>
      <c r="CE5" s="8" t="s">
        <v>820</v>
      </c>
      <c r="CF5" s="8" t="s">
        <v>820</v>
      </c>
      <c r="CG5" s="8" t="s">
        <v>820</v>
      </c>
      <c r="CH5" s="8" t="s">
        <v>820</v>
      </c>
      <c r="CI5" s="8" t="s">
        <v>820</v>
      </c>
      <c r="CJ5" s="8" t="s">
        <v>820</v>
      </c>
      <c r="CK5" s="8" t="s">
        <v>820</v>
      </c>
      <c r="CL5" s="8" t="s">
        <v>820</v>
      </c>
      <c r="CM5" s="8" t="s">
        <v>820</v>
      </c>
      <c r="CN5" s="8" t="s">
        <v>820</v>
      </c>
      <c r="CO5" s="8" t="s">
        <v>820</v>
      </c>
      <c r="CP5" s="8" t="s">
        <v>820</v>
      </c>
      <c r="CQ5" s="8" t="s">
        <v>820</v>
      </c>
      <c r="CR5" s="8" t="s">
        <v>820</v>
      </c>
      <c r="CS5" s="8" t="s">
        <v>820</v>
      </c>
      <c r="CT5" s="8" t="s">
        <v>820</v>
      </c>
      <c r="CU5" s="8" t="s">
        <v>820</v>
      </c>
      <c r="CV5" s="8" t="s">
        <v>820</v>
      </c>
      <c r="CW5" s="8" t="s">
        <v>820</v>
      </c>
      <c r="CX5" s="8" t="s">
        <v>820</v>
      </c>
      <c r="CY5" s="8" t="s">
        <v>820</v>
      </c>
      <c r="CZ5" s="8" t="s">
        <v>820</v>
      </c>
      <c r="DA5" s="8" t="s">
        <v>820</v>
      </c>
      <c r="DB5" s="8" t="s">
        <v>820</v>
      </c>
      <c r="DC5" s="8" t="s">
        <v>820</v>
      </c>
      <c r="DD5" s="8" t="s">
        <v>820</v>
      </c>
      <c r="DE5" s="8" t="s">
        <v>820</v>
      </c>
      <c r="DF5" s="8" t="s">
        <v>820</v>
      </c>
      <c r="DG5" s="8" t="s">
        <v>820</v>
      </c>
      <c r="DH5" s="8" t="s">
        <v>820</v>
      </c>
      <c r="DI5" s="8" t="s">
        <v>820</v>
      </c>
      <c r="DJ5" s="8" t="s">
        <v>820</v>
      </c>
      <c r="DK5" s="8" t="s">
        <v>820</v>
      </c>
      <c r="DL5" s="8" t="s">
        <v>820</v>
      </c>
      <c r="DM5" s="8" t="s">
        <v>820</v>
      </c>
      <c r="DN5" s="8" t="s">
        <v>820</v>
      </c>
      <c r="DO5" s="8" t="s">
        <v>820</v>
      </c>
      <c r="DP5" s="8" t="s">
        <v>820</v>
      </c>
      <c r="DQ5" s="8" t="s">
        <v>820</v>
      </c>
      <c r="DR5" s="8" t="s">
        <v>820</v>
      </c>
      <c r="DS5" s="8" t="s">
        <v>820</v>
      </c>
      <c r="DT5" s="8" t="s">
        <v>820</v>
      </c>
      <c r="DU5" s="8" t="s">
        <v>820</v>
      </c>
      <c r="DV5" s="8" t="s">
        <v>820</v>
      </c>
      <c r="DW5" s="8" t="s">
        <v>820</v>
      </c>
      <c r="DX5" s="8" t="s">
        <v>820</v>
      </c>
      <c r="DY5" s="8" t="s">
        <v>820</v>
      </c>
      <c r="DZ5" s="8" t="s">
        <v>820</v>
      </c>
      <c r="EA5" s="8" t="s">
        <v>820</v>
      </c>
      <c r="EB5" s="8" t="s">
        <v>820</v>
      </c>
      <c r="EC5" s="8" t="s">
        <v>820</v>
      </c>
      <c r="ED5" s="8" t="s">
        <v>820</v>
      </c>
      <c r="EE5" s="8" t="s">
        <v>820</v>
      </c>
      <c r="EF5" s="8" t="s">
        <v>820</v>
      </c>
      <c r="EG5" s="8" t="s">
        <v>820</v>
      </c>
      <c r="EH5" s="8" t="s">
        <v>820</v>
      </c>
      <c r="EI5" s="8" t="s">
        <v>820</v>
      </c>
      <c r="EJ5" s="8" t="s">
        <v>820</v>
      </c>
      <c r="EK5" s="8" t="s">
        <v>820</v>
      </c>
      <c r="EL5" s="8" t="s">
        <v>820</v>
      </c>
      <c r="EM5" s="8" t="s">
        <v>820</v>
      </c>
      <c r="EN5" s="8" t="s">
        <v>820</v>
      </c>
      <c r="EO5" s="8" t="s">
        <v>820</v>
      </c>
      <c r="EP5" s="8" t="s">
        <v>820</v>
      </c>
      <c r="EQ5" s="8" t="s">
        <v>820</v>
      </c>
      <c r="ER5" s="8" t="s">
        <v>820</v>
      </c>
      <c r="ES5" s="8" t="s">
        <v>820</v>
      </c>
      <c r="ET5" s="8" t="s">
        <v>820</v>
      </c>
    </row>
    <row r="6" spans="1:150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</row>
    <row r="7" spans="1:150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</row>
    <row r="8" spans="1:150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</row>
    <row r="9" spans="1:150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</row>
    <row r="10" spans="1:150">
      <c r="A10" s="4" t="s">
        <v>258</v>
      </c>
      <c r="B10" s="8" t="s">
        <v>663</v>
      </c>
      <c r="C10" s="8" t="s">
        <v>664</v>
      </c>
      <c r="D10" s="8" t="s">
        <v>665</v>
      </c>
      <c r="E10" s="8" t="s">
        <v>666</v>
      </c>
      <c r="F10" s="8" t="s">
        <v>667</v>
      </c>
      <c r="G10" s="8" t="s">
        <v>668</v>
      </c>
      <c r="H10" s="8" t="s">
        <v>669</v>
      </c>
      <c r="I10" s="8" t="s">
        <v>670</v>
      </c>
      <c r="J10" s="8" t="s">
        <v>671</v>
      </c>
      <c r="K10" s="8" t="s">
        <v>672</v>
      </c>
      <c r="L10" s="8" t="s">
        <v>673</v>
      </c>
      <c r="M10" s="8" t="s">
        <v>674</v>
      </c>
      <c r="N10" s="8" t="s">
        <v>675</v>
      </c>
      <c r="O10" s="8" t="s">
        <v>676</v>
      </c>
      <c r="P10" s="8" t="s">
        <v>677</v>
      </c>
      <c r="Q10" s="8" t="s">
        <v>678</v>
      </c>
      <c r="R10" s="8" t="s">
        <v>679</v>
      </c>
      <c r="S10" s="8" t="s">
        <v>680</v>
      </c>
      <c r="T10" s="8" t="s">
        <v>681</v>
      </c>
      <c r="U10" s="8" t="s">
        <v>682</v>
      </c>
      <c r="V10" s="8" t="s">
        <v>683</v>
      </c>
      <c r="W10" s="8" t="s">
        <v>684</v>
      </c>
      <c r="X10" s="8" t="s">
        <v>685</v>
      </c>
      <c r="Y10" s="8" t="s">
        <v>686</v>
      </c>
      <c r="Z10" s="8" t="s">
        <v>687</v>
      </c>
      <c r="AA10" s="8" t="s">
        <v>688</v>
      </c>
      <c r="AB10" s="8" t="s">
        <v>689</v>
      </c>
      <c r="AC10" s="8" t="s">
        <v>690</v>
      </c>
      <c r="AD10" s="8" t="s">
        <v>691</v>
      </c>
      <c r="AE10" s="8" t="s">
        <v>692</v>
      </c>
      <c r="AF10" s="8" t="s">
        <v>693</v>
      </c>
      <c r="AG10" s="8" t="s">
        <v>694</v>
      </c>
      <c r="AH10" s="8" t="s">
        <v>695</v>
      </c>
      <c r="AI10" s="8" t="s">
        <v>696</v>
      </c>
      <c r="AJ10" s="8" t="s">
        <v>697</v>
      </c>
      <c r="AK10" s="8" t="s">
        <v>698</v>
      </c>
      <c r="AL10" s="8" t="s">
        <v>699</v>
      </c>
      <c r="AM10" s="8" t="s">
        <v>700</v>
      </c>
      <c r="AN10" s="8" t="s">
        <v>701</v>
      </c>
      <c r="AO10" s="8" t="s">
        <v>702</v>
      </c>
      <c r="AP10" s="8" t="s">
        <v>703</v>
      </c>
      <c r="AQ10" s="8" t="s">
        <v>704</v>
      </c>
      <c r="AR10" s="8" t="s">
        <v>705</v>
      </c>
      <c r="AS10" s="8" t="s">
        <v>706</v>
      </c>
      <c r="AT10" s="8" t="s">
        <v>707</v>
      </c>
      <c r="AU10" s="8" t="s">
        <v>708</v>
      </c>
      <c r="AV10" s="8" t="s">
        <v>709</v>
      </c>
      <c r="AW10" s="8" t="s">
        <v>710</v>
      </c>
      <c r="AX10" s="8" t="s">
        <v>711</v>
      </c>
      <c r="AY10" s="8" t="s">
        <v>712</v>
      </c>
      <c r="AZ10" s="8" t="s">
        <v>713</v>
      </c>
      <c r="BA10" s="8" t="s">
        <v>714</v>
      </c>
      <c r="BB10" s="8" t="s">
        <v>715</v>
      </c>
      <c r="BC10" s="8" t="s">
        <v>716</v>
      </c>
      <c r="BD10" s="8" t="s">
        <v>717</v>
      </c>
      <c r="BE10" s="8" t="s">
        <v>718</v>
      </c>
      <c r="BF10" s="8" t="s">
        <v>719</v>
      </c>
      <c r="BG10" s="8" t="s">
        <v>720</v>
      </c>
      <c r="BH10" s="8" t="s">
        <v>721</v>
      </c>
      <c r="BI10" s="8" t="s">
        <v>722</v>
      </c>
      <c r="BJ10" s="8" t="s">
        <v>723</v>
      </c>
      <c r="BK10" s="8" t="s">
        <v>724</v>
      </c>
      <c r="BL10" s="8" t="s">
        <v>725</v>
      </c>
      <c r="BM10" s="8" t="s">
        <v>726</v>
      </c>
      <c r="BN10" s="8" t="s">
        <v>727</v>
      </c>
      <c r="BO10" s="8" t="s">
        <v>728</v>
      </c>
      <c r="BP10" s="8" t="s">
        <v>729</v>
      </c>
      <c r="BQ10" s="8" t="s">
        <v>730</v>
      </c>
      <c r="BR10" s="8" t="s">
        <v>731</v>
      </c>
      <c r="BS10" s="8" t="s">
        <v>732</v>
      </c>
      <c r="BT10" s="8" t="s">
        <v>733</v>
      </c>
      <c r="BU10" s="8" t="s">
        <v>734</v>
      </c>
      <c r="BV10" s="8" t="s">
        <v>735</v>
      </c>
      <c r="BW10" s="8" t="s">
        <v>736</v>
      </c>
      <c r="BX10" s="8" t="s">
        <v>737</v>
      </c>
      <c r="BY10" s="8" t="s">
        <v>738</v>
      </c>
      <c r="BZ10" s="8" t="s">
        <v>739</v>
      </c>
      <c r="CA10" s="8" t="s">
        <v>740</v>
      </c>
      <c r="CB10" s="8" t="s">
        <v>741</v>
      </c>
      <c r="CC10" s="8" t="s">
        <v>742</v>
      </c>
      <c r="CD10" s="8" t="s">
        <v>743</v>
      </c>
      <c r="CE10" s="8" t="s">
        <v>744</v>
      </c>
      <c r="CF10" s="8" t="s">
        <v>745</v>
      </c>
      <c r="CG10" s="8" t="s">
        <v>746</v>
      </c>
      <c r="CH10" s="8" t="s">
        <v>747</v>
      </c>
      <c r="CI10" s="8" t="s">
        <v>748</v>
      </c>
      <c r="CJ10" s="8" t="s">
        <v>749</v>
      </c>
      <c r="CK10" s="8" t="s">
        <v>750</v>
      </c>
      <c r="CL10" s="8" t="s">
        <v>751</v>
      </c>
      <c r="CM10" s="8" t="s">
        <v>752</v>
      </c>
      <c r="CN10" s="8" t="s">
        <v>753</v>
      </c>
      <c r="CO10" s="8" t="s">
        <v>754</v>
      </c>
      <c r="CP10" s="8" t="s">
        <v>755</v>
      </c>
      <c r="CQ10" s="8" t="s">
        <v>756</v>
      </c>
      <c r="CR10" s="8" t="s">
        <v>757</v>
      </c>
      <c r="CS10" s="8" t="s">
        <v>758</v>
      </c>
      <c r="CT10" s="8" t="s">
        <v>759</v>
      </c>
      <c r="CU10" s="8" t="s">
        <v>760</v>
      </c>
      <c r="CV10" s="8" t="s">
        <v>761</v>
      </c>
      <c r="CW10" s="8" t="s">
        <v>762</v>
      </c>
      <c r="CX10" s="8" t="s">
        <v>763</v>
      </c>
      <c r="CY10" s="8" t="s">
        <v>764</v>
      </c>
      <c r="CZ10" s="8" t="s">
        <v>765</v>
      </c>
      <c r="DA10" s="8" t="s">
        <v>766</v>
      </c>
      <c r="DB10" s="8" t="s">
        <v>767</v>
      </c>
      <c r="DC10" s="8" t="s">
        <v>768</v>
      </c>
      <c r="DD10" s="8" t="s">
        <v>769</v>
      </c>
      <c r="DE10" s="8" t="s">
        <v>770</v>
      </c>
      <c r="DF10" s="8" t="s">
        <v>771</v>
      </c>
      <c r="DG10" s="8" t="s">
        <v>772</v>
      </c>
      <c r="DH10" s="8" t="s">
        <v>773</v>
      </c>
      <c r="DI10" s="8" t="s">
        <v>774</v>
      </c>
      <c r="DJ10" s="8" t="s">
        <v>775</v>
      </c>
      <c r="DK10" s="8" t="s">
        <v>776</v>
      </c>
      <c r="DL10" s="8" t="s">
        <v>777</v>
      </c>
      <c r="DM10" s="8" t="s">
        <v>778</v>
      </c>
      <c r="DN10" s="8" t="s">
        <v>779</v>
      </c>
      <c r="DO10" s="8" t="s">
        <v>780</v>
      </c>
      <c r="DP10" s="8" t="s">
        <v>781</v>
      </c>
      <c r="DQ10" s="8" t="s">
        <v>782</v>
      </c>
      <c r="DR10" s="8" t="s">
        <v>783</v>
      </c>
      <c r="DS10" s="8" t="s">
        <v>784</v>
      </c>
      <c r="DT10" s="8" t="s">
        <v>785</v>
      </c>
      <c r="DU10" s="8" t="s">
        <v>786</v>
      </c>
      <c r="DV10" s="8" t="s">
        <v>787</v>
      </c>
      <c r="DW10" s="8" t="s">
        <v>788</v>
      </c>
      <c r="DX10" s="8" t="s">
        <v>789</v>
      </c>
      <c r="DY10" s="8" t="s">
        <v>790</v>
      </c>
      <c r="DZ10" s="8" t="s">
        <v>791</v>
      </c>
      <c r="EA10" s="8" t="s">
        <v>792</v>
      </c>
      <c r="EB10" s="8" t="s">
        <v>793</v>
      </c>
      <c r="EC10" s="8" t="s">
        <v>794</v>
      </c>
      <c r="ED10" s="8" t="s">
        <v>795</v>
      </c>
      <c r="EE10" s="8" t="s">
        <v>796</v>
      </c>
      <c r="EF10" s="8" t="s">
        <v>797</v>
      </c>
      <c r="EG10" s="8" t="s">
        <v>798</v>
      </c>
      <c r="EH10" s="8" t="s">
        <v>799</v>
      </c>
      <c r="EI10" s="8" t="s">
        <v>800</v>
      </c>
      <c r="EJ10" s="8" t="s">
        <v>801</v>
      </c>
      <c r="EK10" s="8" t="s">
        <v>802</v>
      </c>
      <c r="EL10" s="8" t="s">
        <v>803</v>
      </c>
      <c r="EM10" s="8" t="s">
        <v>804</v>
      </c>
      <c r="EN10" s="8" t="s">
        <v>805</v>
      </c>
      <c r="EO10" s="8" t="s">
        <v>806</v>
      </c>
      <c r="EP10" s="8" t="s">
        <v>807</v>
      </c>
      <c r="EQ10" s="8" t="s">
        <v>808</v>
      </c>
      <c r="ER10" s="8" t="s">
        <v>809</v>
      </c>
      <c r="ES10" s="8" t="s">
        <v>810</v>
      </c>
      <c r="ET10" s="8" t="s">
        <v>811</v>
      </c>
    </row>
    <row r="11" spans="1:150">
      <c r="A11" s="10">
        <v>42036</v>
      </c>
      <c r="B11" s="9">
        <v>20.225000000000001</v>
      </c>
      <c r="C11" s="9">
        <v>21.280999999999999</v>
      </c>
      <c r="D11" s="9">
        <v>477.1</v>
      </c>
      <c r="E11" s="9">
        <v>253.42400000000001</v>
      </c>
      <c r="F11" s="9">
        <v>223.67500000000001</v>
      </c>
      <c r="G11" s="9">
        <v>251.565</v>
      </c>
      <c r="H11" s="9">
        <v>129.893</v>
      </c>
      <c r="I11" s="9">
        <v>121.672</v>
      </c>
      <c r="J11" s="9">
        <v>728.66399999999999</v>
      </c>
      <c r="K11" s="9">
        <v>383.31700000000001</v>
      </c>
      <c r="L11" s="9">
        <v>345.34699999999998</v>
      </c>
      <c r="M11" s="9">
        <v>3253.3580000000002</v>
      </c>
      <c r="N11" s="9">
        <v>1744.069</v>
      </c>
      <c r="O11" s="9">
        <v>1509.289</v>
      </c>
      <c r="P11" s="9">
        <v>14.664999999999999</v>
      </c>
      <c r="Q11" s="9">
        <v>14.531000000000001</v>
      </c>
      <c r="R11" s="9">
        <v>14.82</v>
      </c>
      <c r="S11" s="9">
        <v>7.7320000000000002</v>
      </c>
      <c r="T11" s="9">
        <v>7.4480000000000004</v>
      </c>
      <c r="U11" s="9">
        <v>8.0619999999999994</v>
      </c>
      <c r="V11" s="9">
        <v>22.396999999999998</v>
      </c>
      <c r="W11" s="9">
        <v>21.978000000000002</v>
      </c>
      <c r="X11" s="9">
        <v>22.881</v>
      </c>
      <c r="Y11" s="9">
        <v>384.495</v>
      </c>
      <c r="Z11" s="9">
        <v>202.928</v>
      </c>
      <c r="AA11" s="9">
        <v>181.56800000000001</v>
      </c>
      <c r="AB11" s="9">
        <v>211.84399999999999</v>
      </c>
      <c r="AC11" s="9">
        <v>115.348</v>
      </c>
      <c r="AD11" s="9">
        <v>96.495999999999995</v>
      </c>
      <c r="AE11" s="9">
        <v>596.33900000000006</v>
      </c>
      <c r="AF11" s="9">
        <v>318.27600000000001</v>
      </c>
      <c r="AG11" s="9">
        <v>278.06400000000002</v>
      </c>
      <c r="AH11" s="9">
        <v>2553.0520000000001</v>
      </c>
      <c r="AI11" s="9">
        <v>1354.029</v>
      </c>
      <c r="AJ11" s="9">
        <v>1199.0229999999999</v>
      </c>
      <c r="AK11" s="9">
        <v>15.06</v>
      </c>
      <c r="AL11" s="9">
        <v>14.987</v>
      </c>
      <c r="AM11" s="9">
        <v>15.143000000000001</v>
      </c>
      <c r="AN11" s="9">
        <v>8.298</v>
      </c>
      <c r="AO11" s="9">
        <v>8.5190000000000001</v>
      </c>
      <c r="AP11" s="9">
        <v>8.048</v>
      </c>
      <c r="AQ11" s="9">
        <v>23.358000000000001</v>
      </c>
      <c r="AR11" s="9">
        <v>23.506</v>
      </c>
      <c r="AS11" s="9">
        <v>23.190999999999999</v>
      </c>
      <c r="AT11" s="9">
        <v>121.843</v>
      </c>
      <c r="AU11" s="9">
        <v>58.174999999999997</v>
      </c>
      <c r="AV11" s="9">
        <v>63.667999999999999</v>
      </c>
      <c r="AW11" s="9">
        <v>69.603999999999999</v>
      </c>
      <c r="AX11" s="9">
        <v>35.06</v>
      </c>
      <c r="AY11" s="9">
        <v>34.543999999999997</v>
      </c>
      <c r="AZ11" s="9">
        <v>191.447</v>
      </c>
      <c r="BA11" s="9">
        <v>93.234999999999999</v>
      </c>
      <c r="BB11" s="9">
        <v>98.212000000000003</v>
      </c>
      <c r="BC11" s="9">
        <v>874.88099999999997</v>
      </c>
      <c r="BD11" s="9">
        <v>464.84800000000001</v>
      </c>
      <c r="BE11" s="9">
        <v>410.03300000000002</v>
      </c>
      <c r="BF11" s="9">
        <v>13.927</v>
      </c>
      <c r="BG11" s="9">
        <v>12.515000000000001</v>
      </c>
      <c r="BH11" s="9">
        <v>15.528</v>
      </c>
      <c r="BI11" s="9">
        <v>7.9560000000000004</v>
      </c>
      <c r="BJ11" s="9">
        <v>7.5419999999999998</v>
      </c>
      <c r="BK11" s="9">
        <v>8.4250000000000007</v>
      </c>
      <c r="BL11" s="9">
        <v>21.882999999999999</v>
      </c>
      <c r="BM11" s="9">
        <v>20.056999999999999</v>
      </c>
      <c r="BN11" s="9">
        <v>23.952000000000002</v>
      </c>
      <c r="BO11" s="9">
        <v>192.47300000000001</v>
      </c>
      <c r="BP11" s="9">
        <v>107.157</v>
      </c>
      <c r="BQ11" s="9">
        <v>85.316000000000003</v>
      </c>
      <c r="BR11" s="9">
        <v>107.045</v>
      </c>
      <c r="BS11" s="9">
        <v>56.801000000000002</v>
      </c>
      <c r="BT11" s="9">
        <v>50.244999999999997</v>
      </c>
      <c r="BU11" s="9">
        <v>299.51900000000001</v>
      </c>
      <c r="BV11" s="9">
        <v>163.958</v>
      </c>
      <c r="BW11" s="9">
        <v>135.56100000000001</v>
      </c>
      <c r="BX11" s="9">
        <v>1444.3679999999999</v>
      </c>
      <c r="BY11" s="9">
        <v>797.72699999999998</v>
      </c>
      <c r="BZ11" s="9">
        <v>646.64099999999996</v>
      </c>
      <c r="CA11" s="9">
        <v>13.326000000000001</v>
      </c>
      <c r="CB11" s="9">
        <v>13.433</v>
      </c>
      <c r="CC11" s="9">
        <v>13.194000000000001</v>
      </c>
      <c r="CD11" s="9">
        <v>7.4109999999999996</v>
      </c>
      <c r="CE11" s="9">
        <v>7.12</v>
      </c>
      <c r="CF11" s="9">
        <v>7.77</v>
      </c>
      <c r="CG11" s="9">
        <v>20.736999999999998</v>
      </c>
      <c r="CH11" s="9">
        <v>20.553000000000001</v>
      </c>
      <c r="CI11" s="9">
        <v>20.963999999999999</v>
      </c>
      <c r="CJ11" s="9">
        <v>41.3</v>
      </c>
      <c r="CK11" s="9">
        <v>20.672999999999998</v>
      </c>
      <c r="CL11" s="9">
        <v>20.626999999999999</v>
      </c>
      <c r="CM11" s="9">
        <v>22.027999999999999</v>
      </c>
      <c r="CN11" s="9">
        <v>11.818</v>
      </c>
      <c r="CO11" s="9">
        <v>10.210000000000001</v>
      </c>
      <c r="CP11" s="9">
        <v>63.328000000000003</v>
      </c>
      <c r="CQ11" s="9">
        <v>32.491</v>
      </c>
      <c r="CR11" s="9">
        <v>30.837</v>
      </c>
      <c r="CS11" s="9">
        <v>264.68900000000002</v>
      </c>
      <c r="CT11" s="9">
        <v>140.05500000000001</v>
      </c>
      <c r="CU11" s="9">
        <v>124.634</v>
      </c>
      <c r="CV11" s="9">
        <v>15.603</v>
      </c>
      <c r="CW11" s="9">
        <v>14.76</v>
      </c>
      <c r="CX11" s="9">
        <v>16.55</v>
      </c>
      <c r="CY11" s="9">
        <v>8.3219999999999992</v>
      </c>
      <c r="CZ11" s="9">
        <v>8.4380000000000006</v>
      </c>
      <c r="DA11" s="9">
        <v>8.1920000000000002</v>
      </c>
      <c r="DB11" s="9">
        <v>23.925000000000001</v>
      </c>
      <c r="DC11" s="9">
        <v>23.199000000000002</v>
      </c>
      <c r="DD11" s="9">
        <v>24.742000000000001</v>
      </c>
      <c r="DE11" s="9">
        <v>10.45</v>
      </c>
      <c r="DF11" s="9">
        <v>5.4560000000000004</v>
      </c>
      <c r="DG11" s="9">
        <v>4.9939999999999998</v>
      </c>
      <c r="DH11" s="9">
        <v>7.0750000000000002</v>
      </c>
      <c r="DI11" s="9">
        <v>3.6930000000000001</v>
      </c>
      <c r="DJ11" s="9">
        <v>3.3820000000000001</v>
      </c>
      <c r="DK11" s="9">
        <v>17.524999999999999</v>
      </c>
      <c r="DL11" s="9">
        <v>9.1489999999999991</v>
      </c>
      <c r="DM11" s="9">
        <v>8.3759999999999994</v>
      </c>
      <c r="DN11" s="9">
        <v>136.417</v>
      </c>
      <c r="DO11" s="9">
        <v>73.093000000000004</v>
      </c>
      <c r="DP11" s="9">
        <v>63.323999999999998</v>
      </c>
      <c r="DQ11" s="9">
        <v>7.6609999999999996</v>
      </c>
      <c r="DR11" s="9">
        <v>7.4649999999999999</v>
      </c>
      <c r="DS11" s="9">
        <v>7.8869999999999996</v>
      </c>
      <c r="DT11" s="9">
        <v>5.1859999999999999</v>
      </c>
      <c r="DU11" s="9">
        <v>5.0519999999999996</v>
      </c>
      <c r="DV11" s="9">
        <v>5.34</v>
      </c>
      <c r="DW11" s="9">
        <v>12.847</v>
      </c>
      <c r="DX11" s="9">
        <v>12.516999999999999</v>
      </c>
      <c r="DY11" s="9">
        <v>13.227</v>
      </c>
      <c r="DZ11" s="9">
        <v>27.939</v>
      </c>
      <c r="EA11" s="9">
        <v>16.274999999999999</v>
      </c>
      <c r="EB11" s="9">
        <v>11.663</v>
      </c>
      <c r="EC11" s="9">
        <v>13.92</v>
      </c>
      <c r="ED11" s="9">
        <v>5.9260000000000002</v>
      </c>
      <c r="EE11" s="9">
        <v>7.9939999999999998</v>
      </c>
      <c r="EF11" s="9">
        <v>41.859000000000002</v>
      </c>
      <c r="EG11" s="9">
        <v>22.201000000000001</v>
      </c>
      <c r="EH11" s="9">
        <v>19.657</v>
      </c>
      <c r="EI11" s="9">
        <v>224.262</v>
      </c>
      <c r="EJ11" s="9">
        <v>113.623</v>
      </c>
      <c r="EK11" s="9">
        <v>110.639</v>
      </c>
      <c r="EL11" s="9">
        <v>12.458</v>
      </c>
      <c r="EM11" s="9">
        <v>14.324</v>
      </c>
      <c r="EN11" s="9">
        <v>10.542</v>
      </c>
      <c r="EO11" s="9">
        <v>6.2069999999999999</v>
      </c>
      <c r="EP11" s="9">
        <v>5.2149999999999999</v>
      </c>
      <c r="EQ11" s="9">
        <v>7.2249999999999996</v>
      </c>
      <c r="ER11" s="9">
        <v>18.664999999999999</v>
      </c>
      <c r="ES11" s="9">
        <v>19.539000000000001</v>
      </c>
      <c r="ET11" s="9">
        <v>17.766999999999999</v>
      </c>
    </row>
    <row r="12" spans="1:150">
      <c r="A12" s="10">
        <v>42401</v>
      </c>
      <c r="B12" s="9">
        <v>18.649000000000001</v>
      </c>
      <c r="C12" s="9">
        <v>20.123999999999999</v>
      </c>
      <c r="D12" s="9">
        <v>469.58</v>
      </c>
      <c r="E12" s="9">
        <v>254.374</v>
      </c>
      <c r="F12" s="9">
        <v>215.20599999999999</v>
      </c>
      <c r="G12" s="9">
        <v>252.51300000000001</v>
      </c>
      <c r="H12" s="9">
        <v>124.551</v>
      </c>
      <c r="I12" s="9">
        <v>127.962</v>
      </c>
      <c r="J12" s="9">
        <v>722.09299999999996</v>
      </c>
      <c r="K12" s="9">
        <v>378.92500000000001</v>
      </c>
      <c r="L12" s="9">
        <v>343.16800000000001</v>
      </c>
      <c r="M12" s="9">
        <v>3329.52</v>
      </c>
      <c r="N12" s="9">
        <v>1787.9090000000001</v>
      </c>
      <c r="O12" s="9">
        <v>1541.61</v>
      </c>
      <c r="P12" s="9">
        <v>14.103999999999999</v>
      </c>
      <c r="Q12" s="9">
        <v>14.227</v>
      </c>
      <c r="R12" s="9">
        <v>13.96</v>
      </c>
      <c r="S12" s="9">
        <v>7.5839999999999996</v>
      </c>
      <c r="T12" s="9">
        <v>6.9660000000000002</v>
      </c>
      <c r="U12" s="9">
        <v>8.3010000000000002</v>
      </c>
      <c r="V12" s="9">
        <v>21.687999999999999</v>
      </c>
      <c r="W12" s="9">
        <v>21.193999999999999</v>
      </c>
      <c r="X12" s="9">
        <v>22.26</v>
      </c>
      <c r="Y12" s="9">
        <v>350.13099999999997</v>
      </c>
      <c r="Z12" s="9">
        <v>185.56100000000001</v>
      </c>
      <c r="AA12" s="9">
        <v>164.57</v>
      </c>
      <c r="AB12" s="9">
        <v>190.416</v>
      </c>
      <c r="AC12" s="9">
        <v>90.966999999999999</v>
      </c>
      <c r="AD12" s="9">
        <v>99.448999999999998</v>
      </c>
      <c r="AE12" s="9">
        <v>540.54700000000003</v>
      </c>
      <c r="AF12" s="9">
        <v>276.52800000000002</v>
      </c>
      <c r="AG12" s="9">
        <v>264.01900000000001</v>
      </c>
      <c r="AH12" s="9">
        <v>2577.0520000000001</v>
      </c>
      <c r="AI12" s="9">
        <v>1354.0150000000001</v>
      </c>
      <c r="AJ12" s="9">
        <v>1223.037</v>
      </c>
      <c r="AK12" s="9">
        <v>13.586</v>
      </c>
      <c r="AL12" s="9">
        <v>13.704000000000001</v>
      </c>
      <c r="AM12" s="9">
        <v>13.456</v>
      </c>
      <c r="AN12" s="9">
        <v>7.3890000000000002</v>
      </c>
      <c r="AO12" s="9">
        <v>6.718</v>
      </c>
      <c r="AP12" s="9">
        <v>8.1310000000000002</v>
      </c>
      <c r="AQ12" s="9">
        <v>20.975000000000001</v>
      </c>
      <c r="AR12" s="9">
        <v>20.422999999999998</v>
      </c>
      <c r="AS12" s="9">
        <v>21.587</v>
      </c>
      <c r="AT12" s="9">
        <v>129.94999999999999</v>
      </c>
      <c r="AU12" s="9">
        <v>63.762</v>
      </c>
      <c r="AV12" s="9">
        <v>66.188000000000002</v>
      </c>
      <c r="AW12" s="9">
        <v>79.168000000000006</v>
      </c>
      <c r="AX12" s="9">
        <v>40.097999999999999</v>
      </c>
      <c r="AY12" s="9">
        <v>39.07</v>
      </c>
      <c r="AZ12" s="9">
        <v>209.119</v>
      </c>
      <c r="BA12" s="9">
        <v>103.86</v>
      </c>
      <c r="BB12" s="9">
        <v>105.258</v>
      </c>
      <c r="BC12" s="9">
        <v>889.60199999999998</v>
      </c>
      <c r="BD12" s="9">
        <v>467.04899999999998</v>
      </c>
      <c r="BE12" s="9">
        <v>422.553</v>
      </c>
      <c r="BF12" s="9">
        <v>14.608000000000001</v>
      </c>
      <c r="BG12" s="9">
        <v>13.651999999999999</v>
      </c>
      <c r="BH12" s="9">
        <v>15.664</v>
      </c>
      <c r="BI12" s="9">
        <v>8.8989999999999991</v>
      </c>
      <c r="BJ12" s="9">
        <v>8.5850000000000009</v>
      </c>
      <c r="BK12" s="9">
        <v>9.2460000000000004</v>
      </c>
      <c r="BL12" s="9">
        <v>23.507000000000001</v>
      </c>
      <c r="BM12" s="9">
        <v>22.238</v>
      </c>
      <c r="BN12" s="9">
        <v>24.91</v>
      </c>
      <c r="BO12" s="9">
        <v>211.69</v>
      </c>
      <c r="BP12" s="9">
        <v>114.60299999999999</v>
      </c>
      <c r="BQ12" s="9">
        <v>97.085999999999999</v>
      </c>
      <c r="BR12" s="9">
        <v>103.928</v>
      </c>
      <c r="BS12" s="9">
        <v>56.850999999999999</v>
      </c>
      <c r="BT12" s="9">
        <v>47.076999999999998</v>
      </c>
      <c r="BU12" s="9">
        <v>315.61700000000002</v>
      </c>
      <c r="BV12" s="9">
        <v>171.45400000000001</v>
      </c>
      <c r="BW12" s="9">
        <v>144.16300000000001</v>
      </c>
      <c r="BX12" s="9">
        <v>1420.9280000000001</v>
      </c>
      <c r="BY12" s="9">
        <v>777.67899999999997</v>
      </c>
      <c r="BZ12" s="9">
        <v>643.24900000000002</v>
      </c>
      <c r="CA12" s="9">
        <v>14.898</v>
      </c>
      <c r="CB12" s="9">
        <v>14.737</v>
      </c>
      <c r="CC12" s="9">
        <v>15.093</v>
      </c>
      <c r="CD12" s="9">
        <v>7.3140000000000001</v>
      </c>
      <c r="CE12" s="9">
        <v>7.31</v>
      </c>
      <c r="CF12" s="9">
        <v>7.319</v>
      </c>
      <c r="CG12" s="9">
        <v>22.212</v>
      </c>
      <c r="CH12" s="9">
        <v>22.047000000000001</v>
      </c>
      <c r="CI12" s="9">
        <v>22.411999999999999</v>
      </c>
      <c r="CJ12" s="9">
        <v>35.631999999999998</v>
      </c>
      <c r="CK12" s="9">
        <v>17.984000000000002</v>
      </c>
      <c r="CL12" s="9">
        <v>17.648</v>
      </c>
      <c r="CM12" s="9">
        <v>22.297000000000001</v>
      </c>
      <c r="CN12" s="9">
        <v>11.997999999999999</v>
      </c>
      <c r="CO12" s="9">
        <v>10.298999999999999</v>
      </c>
      <c r="CP12" s="9">
        <v>57.929000000000002</v>
      </c>
      <c r="CQ12" s="9">
        <v>29.981999999999999</v>
      </c>
      <c r="CR12" s="9">
        <v>27.946999999999999</v>
      </c>
      <c r="CS12" s="9">
        <v>260.55500000000001</v>
      </c>
      <c r="CT12" s="9">
        <v>137.22200000000001</v>
      </c>
      <c r="CU12" s="9">
        <v>123.333</v>
      </c>
      <c r="CV12" s="9">
        <v>13.675000000000001</v>
      </c>
      <c r="CW12" s="9">
        <v>13.106</v>
      </c>
      <c r="CX12" s="9">
        <v>14.308999999999999</v>
      </c>
      <c r="CY12" s="9">
        <v>8.5579999999999998</v>
      </c>
      <c r="CZ12" s="9">
        <v>8.7439999999999998</v>
      </c>
      <c r="DA12" s="9">
        <v>8.3510000000000009</v>
      </c>
      <c r="DB12" s="9">
        <v>22.233000000000001</v>
      </c>
      <c r="DC12" s="9">
        <v>21.849</v>
      </c>
      <c r="DD12" s="9">
        <v>22.66</v>
      </c>
      <c r="DE12" s="9">
        <v>12.414</v>
      </c>
      <c r="DF12" s="9">
        <v>6.6470000000000002</v>
      </c>
      <c r="DG12" s="9">
        <v>5.7670000000000003</v>
      </c>
      <c r="DH12" s="9">
        <v>8.5139999999999993</v>
      </c>
      <c r="DI12" s="9">
        <v>3.8660000000000001</v>
      </c>
      <c r="DJ12" s="9">
        <v>4.649</v>
      </c>
      <c r="DK12" s="9">
        <v>20.928000000000001</v>
      </c>
      <c r="DL12" s="9">
        <v>10.513</v>
      </c>
      <c r="DM12" s="9">
        <v>10.414999999999999</v>
      </c>
      <c r="DN12" s="9">
        <v>135.47200000000001</v>
      </c>
      <c r="DO12" s="9">
        <v>70.774000000000001</v>
      </c>
      <c r="DP12" s="9">
        <v>64.697999999999993</v>
      </c>
      <c r="DQ12" s="9">
        <v>9.1639999999999997</v>
      </c>
      <c r="DR12" s="9">
        <v>9.3930000000000007</v>
      </c>
      <c r="DS12" s="9">
        <v>8.9130000000000003</v>
      </c>
      <c r="DT12" s="9">
        <v>6.2850000000000001</v>
      </c>
      <c r="DU12" s="9">
        <v>5.4619999999999997</v>
      </c>
      <c r="DV12" s="9">
        <v>7.1849999999999996</v>
      </c>
      <c r="DW12" s="9">
        <v>15.448</v>
      </c>
      <c r="DX12" s="9">
        <v>14.853999999999999</v>
      </c>
      <c r="DY12" s="9">
        <v>16.097999999999999</v>
      </c>
      <c r="DZ12" s="9">
        <v>24.033999999999999</v>
      </c>
      <c r="EA12" s="9">
        <v>12.475</v>
      </c>
      <c r="EB12" s="9">
        <v>11.558999999999999</v>
      </c>
      <c r="EC12" s="9">
        <v>14.753</v>
      </c>
      <c r="ED12" s="9">
        <v>7.9180000000000001</v>
      </c>
      <c r="EE12" s="9">
        <v>6.835</v>
      </c>
      <c r="EF12" s="9">
        <v>38.786000000000001</v>
      </c>
      <c r="EG12" s="9">
        <v>20.393000000000001</v>
      </c>
      <c r="EH12" s="9">
        <v>18.393000000000001</v>
      </c>
      <c r="EI12" s="9">
        <v>228.16399999999999</v>
      </c>
      <c r="EJ12" s="9">
        <v>113.542</v>
      </c>
      <c r="EK12" s="9">
        <v>114.622</v>
      </c>
      <c r="EL12" s="9">
        <v>10.532999999999999</v>
      </c>
      <c r="EM12" s="9">
        <v>10.987</v>
      </c>
      <c r="EN12" s="9">
        <v>10.084</v>
      </c>
      <c r="EO12" s="9">
        <v>6.4660000000000002</v>
      </c>
      <c r="EP12" s="9">
        <v>6.9740000000000002</v>
      </c>
      <c r="EQ12" s="9">
        <v>5.9630000000000001</v>
      </c>
      <c r="ER12" s="9">
        <v>16.998999999999999</v>
      </c>
      <c r="ES12" s="9">
        <v>17.960999999999999</v>
      </c>
      <c r="ET12" s="9">
        <v>16.047000000000001</v>
      </c>
    </row>
    <row r="13" spans="1:150">
      <c r="A13" s="10">
        <v>42767</v>
      </c>
      <c r="B13" s="9">
        <v>18.748000000000001</v>
      </c>
      <c r="C13" s="9">
        <v>21.109000000000002</v>
      </c>
      <c r="D13" s="9">
        <v>500.86399999999998</v>
      </c>
      <c r="E13" s="9">
        <v>262.45299999999997</v>
      </c>
      <c r="F13" s="9">
        <v>238.41</v>
      </c>
      <c r="G13" s="9">
        <v>266.70400000000001</v>
      </c>
      <c r="H13" s="9">
        <v>127.78100000000001</v>
      </c>
      <c r="I13" s="9">
        <v>138.923</v>
      </c>
      <c r="J13" s="9">
        <v>767.56799999999998</v>
      </c>
      <c r="K13" s="9">
        <v>390.23399999999998</v>
      </c>
      <c r="L13" s="9">
        <v>377.334</v>
      </c>
      <c r="M13" s="9">
        <v>3447.2660000000001</v>
      </c>
      <c r="N13" s="9">
        <v>1829.066</v>
      </c>
      <c r="O13" s="9">
        <v>1618.2</v>
      </c>
      <c r="P13" s="9">
        <v>14.529</v>
      </c>
      <c r="Q13" s="9">
        <v>14.349</v>
      </c>
      <c r="R13" s="9">
        <v>14.733000000000001</v>
      </c>
      <c r="S13" s="9">
        <v>7.7370000000000001</v>
      </c>
      <c r="T13" s="9">
        <v>6.9859999999999998</v>
      </c>
      <c r="U13" s="9">
        <v>8.5850000000000009</v>
      </c>
      <c r="V13" s="9">
        <v>22.265999999999998</v>
      </c>
      <c r="W13" s="9">
        <v>21.335000000000001</v>
      </c>
      <c r="X13" s="9">
        <v>23.318000000000001</v>
      </c>
      <c r="Y13" s="9">
        <v>371.74900000000002</v>
      </c>
      <c r="Z13" s="9">
        <v>197.489</v>
      </c>
      <c r="AA13" s="9">
        <v>174.26</v>
      </c>
      <c r="AB13" s="9">
        <v>219.99199999999999</v>
      </c>
      <c r="AC13" s="9">
        <v>109.491</v>
      </c>
      <c r="AD13" s="9">
        <v>110.501</v>
      </c>
      <c r="AE13" s="9">
        <v>591.74099999999999</v>
      </c>
      <c r="AF13" s="9">
        <v>306.98</v>
      </c>
      <c r="AG13" s="9">
        <v>284.76100000000002</v>
      </c>
      <c r="AH13" s="9">
        <v>2577.297</v>
      </c>
      <c r="AI13" s="9">
        <v>1346.9480000000001</v>
      </c>
      <c r="AJ13" s="9">
        <v>1230.3489999999999</v>
      </c>
      <c r="AK13" s="9">
        <v>14.423999999999999</v>
      </c>
      <c r="AL13" s="9">
        <v>14.662000000000001</v>
      </c>
      <c r="AM13" s="9">
        <v>14.163</v>
      </c>
      <c r="AN13" s="9">
        <v>8.5359999999999996</v>
      </c>
      <c r="AO13" s="9">
        <v>8.1289999999999996</v>
      </c>
      <c r="AP13" s="9">
        <v>8.9809999999999999</v>
      </c>
      <c r="AQ13" s="9">
        <v>22.96</v>
      </c>
      <c r="AR13" s="9">
        <v>22.791</v>
      </c>
      <c r="AS13" s="9">
        <v>23.145</v>
      </c>
      <c r="AT13" s="9">
        <v>141.095</v>
      </c>
      <c r="AU13" s="9">
        <v>69.119</v>
      </c>
      <c r="AV13" s="9">
        <v>71.975999999999999</v>
      </c>
      <c r="AW13" s="9">
        <v>72.453999999999994</v>
      </c>
      <c r="AX13" s="9">
        <v>37.856999999999999</v>
      </c>
      <c r="AY13" s="9">
        <v>34.597999999999999</v>
      </c>
      <c r="AZ13" s="9">
        <v>213.55</v>
      </c>
      <c r="BA13" s="9">
        <v>106.976</v>
      </c>
      <c r="BB13" s="9">
        <v>106.574</v>
      </c>
      <c r="BC13" s="9">
        <v>899.07799999999997</v>
      </c>
      <c r="BD13" s="9">
        <v>468.15100000000001</v>
      </c>
      <c r="BE13" s="9">
        <v>430.92700000000002</v>
      </c>
      <c r="BF13" s="9">
        <v>15.693</v>
      </c>
      <c r="BG13" s="9">
        <v>14.763999999999999</v>
      </c>
      <c r="BH13" s="9">
        <v>16.702999999999999</v>
      </c>
      <c r="BI13" s="9">
        <v>8.0589999999999993</v>
      </c>
      <c r="BJ13" s="9">
        <v>8.0860000000000003</v>
      </c>
      <c r="BK13" s="9">
        <v>8.0289999999999999</v>
      </c>
      <c r="BL13" s="9">
        <v>23.751999999999999</v>
      </c>
      <c r="BM13" s="9">
        <v>22.850999999999999</v>
      </c>
      <c r="BN13" s="9">
        <v>24.731000000000002</v>
      </c>
      <c r="BO13" s="9">
        <v>250.33500000000001</v>
      </c>
      <c r="BP13" s="9">
        <v>139.328</v>
      </c>
      <c r="BQ13" s="9">
        <v>111.00700000000001</v>
      </c>
      <c r="BR13" s="9">
        <v>120.94499999999999</v>
      </c>
      <c r="BS13" s="9">
        <v>57.65</v>
      </c>
      <c r="BT13" s="9">
        <v>63.295000000000002</v>
      </c>
      <c r="BU13" s="9">
        <v>371.28</v>
      </c>
      <c r="BV13" s="9">
        <v>196.97800000000001</v>
      </c>
      <c r="BW13" s="9">
        <v>174.30199999999999</v>
      </c>
      <c r="BX13" s="9">
        <v>1431.777</v>
      </c>
      <c r="BY13" s="9">
        <v>775.31</v>
      </c>
      <c r="BZ13" s="9">
        <v>656.46699999999998</v>
      </c>
      <c r="CA13" s="9">
        <v>17.484000000000002</v>
      </c>
      <c r="CB13" s="9">
        <v>17.971</v>
      </c>
      <c r="CC13" s="9">
        <v>16.91</v>
      </c>
      <c r="CD13" s="9">
        <v>8.4469999999999992</v>
      </c>
      <c r="CE13" s="9">
        <v>7.4359999999999999</v>
      </c>
      <c r="CF13" s="9">
        <v>9.6419999999999995</v>
      </c>
      <c r="CG13" s="9">
        <v>25.931000000000001</v>
      </c>
      <c r="CH13" s="9">
        <v>25.405999999999999</v>
      </c>
      <c r="CI13" s="9">
        <v>26.550999999999998</v>
      </c>
      <c r="CJ13" s="9">
        <v>39.350999999999999</v>
      </c>
      <c r="CK13" s="9">
        <v>19.754000000000001</v>
      </c>
      <c r="CL13" s="9">
        <v>19.597000000000001</v>
      </c>
      <c r="CM13" s="9">
        <v>21.303999999999998</v>
      </c>
      <c r="CN13" s="9">
        <v>10.638999999999999</v>
      </c>
      <c r="CO13" s="9">
        <v>10.664999999999999</v>
      </c>
      <c r="CP13" s="9">
        <v>60.655000000000001</v>
      </c>
      <c r="CQ13" s="9">
        <v>30.393999999999998</v>
      </c>
      <c r="CR13" s="9">
        <v>30.262</v>
      </c>
      <c r="CS13" s="9">
        <v>262.54700000000003</v>
      </c>
      <c r="CT13" s="9">
        <v>137.785</v>
      </c>
      <c r="CU13" s="9">
        <v>124.76300000000001</v>
      </c>
      <c r="CV13" s="9">
        <v>14.988</v>
      </c>
      <c r="CW13" s="9">
        <v>14.337</v>
      </c>
      <c r="CX13" s="9">
        <v>15.707000000000001</v>
      </c>
      <c r="CY13" s="9">
        <v>8.1150000000000002</v>
      </c>
      <c r="CZ13" s="9">
        <v>7.7220000000000004</v>
      </c>
      <c r="DA13" s="9">
        <v>8.548</v>
      </c>
      <c r="DB13" s="9">
        <v>23.103000000000002</v>
      </c>
      <c r="DC13" s="9">
        <v>22.059000000000001</v>
      </c>
      <c r="DD13" s="9">
        <v>24.254999999999999</v>
      </c>
      <c r="DE13" s="9">
        <v>14.21</v>
      </c>
      <c r="DF13" s="9">
        <v>8.8699999999999992</v>
      </c>
      <c r="DG13" s="9">
        <v>5.3390000000000004</v>
      </c>
      <c r="DH13" s="9">
        <v>7.8419999999999996</v>
      </c>
      <c r="DI13" s="9">
        <v>4.093</v>
      </c>
      <c r="DJ13" s="9">
        <v>3.75</v>
      </c>
      <c r="DK13" s="9">
        <v>22.052</v>
      </c>
      <c r="DL13" s="9">
        <v>12.962999999999999</v>
      </c>
      <c r="DM13" s="9">
        <v>9.0890000000000004</v>
      </c>
      <c r="DN13" s="9">
        <v>146.95699999999999</v>
      </c>
      <c r="DO13" s="9">
        <v>79.299000000000007</v>
      </c>
      <c r="DP13" s="9">
        <v>67.658000000000001</v>
      </c>
      <c r="DQ13" s="9">
        <v>9.6690000000000005</v>
      </c>
      <c r="DR13" s="9">
        <v>11.186</v>
      </c>
      <c r="DS13" s="9">
        <v>7.8920000000000003</v>
      </c>
      <c r="DT13" s="9">
        <v>5.3369999999999997</v>
      </c>
      <c r="DU13" s="9">
        <v>5.1609999999999996</v>
      </c>
      <c r="DV13" s="9">
        <v>5.5419999999999998</v>
      </c>
      <c r="DW13" s="9">
        <v>15.006</v>
      </c>
      <c r="DX13" s="9">
        <v>16.347000000000001</v>
      </c>
      <c r="DY13" s="9">
        <v>13.433999999999999</v>
      </c>
      <c r="DZ13" s="9">
        <v>23.689</v>
      </c>
      <c r="EA13" s="9">
        <v>12.285</v>
      </c>
      <c r="EB13" s="9">
        <v>11.404</v>
      </c>
      <c r="EC13" s="9">
        <v>13.71</v>
      </c>
      <c r="ED13" s="9">
        <v>6.6449999999999996</v>
      </c>
      <c r="EE13" s="9">
        <v>7.0640000000000001</v>
      </c>
      <c r="EF13" s="9">
        <v>37.399000000000001</v>
      </c>
      <c r="EG13" s="9">
        <v>18.93</v>
      </c>
      <c r="EH13" s="9">
        <v>18.469000000000001</v>
      </c>
      <c r="EI13" s="9">
        <v>237.10900000000001</v>
      </c>
      <c r="EJ13" s="9">
        <v>118.69199999999999</v>
      </c>
      <c r="EK13" s="9">
        <v>118.417</v>
      </c>
      <c r="EL13" s="9">
        <v>9.9909999999999997</v>
      </c>
      <c r="EM13" s="9">
        <v>10.35</v>
      </c>
      <c r="EN13" s="9">
        <v>9.6310000000000002</v>
      </c>
      <c r="EO13" s="9">
        <v>5.782</v>
      </c>
      <c r="EP13" s="9">
        <v>5.5990000000000002</v>
      </c>
      <c r="EQ13" s="9">
        <v>5.9660000000000002</v>
      </c>
      <c r="ER13" s="9">
        <v>15.773</v>
      </c>
      <c r="ES13" s="9">
        <v>15.949</v>
      </c>
      <c r="ET13" s="9">
        <v>15.596</v>
      </c>
    </row>
    <row r="14" spans="1:150">
      <c r="A14" s="10">
        <v>43132</v>
      </c>
      <c r="B14" s="9">
        <v>18.876999999999999</v>
      </c>
      <c r="C14" s="9">
        <v>20.678999999999998</v>
      </c>
      <c r="D14" s="9">
        <v>474.54899999999998</v>
      </c>
      <c r="E14" s="9">
        <v>255.654</v>
      </c>
      <c r="F14" s="9">
        <v>218.89599999999999</v>
      </c>
      <c r="G14" s="9">
        <v>258.62099999999998</v>
      </c>
      <c r="H14" s="9">
        <v>125.50700000000001</v>
      </c>
      <c r="I14" s="9">
        <v>133.114</v>
      </c>
      <c r="J14" s="9">
        <v>733.17</v>
      </c>
      <c r="K14" s="9">
        <v>381.16</v>
      </c>
      <c r="L14" s="9">
        <v>352.01</v>
      </c>
      <c r="M14" s="9">
        <v>3518.3560000000002</v>
      </c>
      <c r="N14" s="9">
        <v>1859.07</v>
      </c>
      <c r="O14" s="9">
        <v>1659.2860000000001</v>
      </c>
      <c r="P14" s="9">
        <v>13.488</v>
      </c>
      <c r="Q14" s="9">
        <v>13.752000000000001</v>
      </c>
      <c r="R14" s="9">
        <v>13.192</v>
      </c>
      <c r="S14" s="9">
        <v>7.351</v>
      </c>
      <c r="T14" s="9">
        <v>6.7510000000000003</v>
      </c>
      <c r="U14" s="9">
        <v>8.0220000000000002</v>
      </c>
      <c r="V14" s="9">
        <v>20.838000000000001</v>
      </c>
      <c r="W14" s="9">
        <v>20.503</v>
      </c>
      <c r="X14" s="9">
        <v>21.215</v>
      </c>
      <c r="Y14" s="9">
        <v>379.10500000000002</v>
      </c>
      <c r="Z14" s="9">
        <v>187.09200000000001</v>
      </c>
      <c r="AA14" s="9">
        <v>192.01300000000001</v>
      </c>
      <c r="AB14" s="9">
        <v>213.86199999999999</v>
      </c>
      <c r="AC14" s="9">
        <v>104.34</v>
      </c>
      <c r="AD14" s="9">
        <v>109.523</v>
      </c>
      <c r="AE14" s="9">
        <v>592.96799999999996</v>
      </c>
      <c r="AF14" s="9">
        <v>291.43200000000002</v>
      </c>
      <c r="AG14" s="9">
        <v>301.536</v>
      </c>
      <c r="AH14" s="9">
        <v>2698.1439999999998</v>
      </c>
      <c r="AI14" s="9">
        <v>1401.5139999999999</v>
      </c>
      <c r="AJ14" s="9">
        <v>1296.6300000000001</v>
      </c>
      <c r="AK14" s="9">
        <v>14.051</v>
      </c>
      <c r="AL14" s="9">
        <v>13.349</v>
      </c>
      <c r="AM14" s="9">
        <v>14.808999999999999</v>
      </c>
      <c r="AN14" s="9">
        <v>7.9260000000000002</v>
      </c>
      <c r="AO14" s="9">
        <v>7.4450000000000003</v>
      </c>
      <c r="AP14" s="9">
        <v>8.4469999999999992</v>
      </c>
      <c r="AQ14" s="9">
        <v>21.977</v>
      </c>
      <c r="AR14" s="9">
        <v>20.794</v>
      </c>
      <c r="AS14" s="9">
        <v>23.254999999999999</v>
      </c>
      <c r="AT14" s="9">
        <v>133.96100000000001</v>
      </c>
      <c r="AU14" s="9">
        <v>70.567999999999998</v>
      </c>
      <c r="AV14" s="9">
        <v>63.393000000000001</v>
      </c>
      <c r="AW14" s="9">
        <v>72.566999999999993</v>
      </c>
      <c r="AX14" s="9">
        <v>37.542000000000002</v>
      </c>
      <c r="AY14" s="9">
        <v>35.024000000000001</v>
      </c>
      <c r="AZ14" s="9">
        <v>206.52799999999999</v>
      </c>
      <c r="BA14" s="9">
        <v>108.11</v>
      </c>
      <c r="BB14" s="9">
        <v>98.418000000000006</v>
      </c>
      <c r="BC14" s="9">
        <v>922.97900000000004</v>
      </c>
      <c r="BD14" s="9">
        <v>482.71600000000001</v>
      </c>
      <c r="BE14" s="9">
        <v>440.26299999999998</v>
      </c>
      <c r="BF14" s="9">
        <v>14.513999999999999</v>
      </c>
      <c r="BG14" s="9">
        <v>14.619</v>
      </c>
      <c r="BH14" s="9">
        <v>14.398999999999999</v>
      </c>
      <c r="BI14" s="9">
        <v>7.8620000000000001</v>
      </c>
      <c r="BJ14" s="9">
        <v>7.7770000000000001</v>
      </c>
      <c r="BK14" s="9">
        <v>7.9550000000000001</v>
      </c>
      <c r="BL14" s="9">
        <v>22.376000000000001</v>
      </c>
      <c r="BM14" s="9">
        <v>22.396000000000001</v>
      </c>
      <c r="BN14" s="9">
        <v>22.353999999999999</v>
      </c>
      <c r="BO14" s="9">
        <v>221.87100000000001</v>
      </c>
      <c r="BP14" s="9">
        <v>120.27500000000001</v>
      </c>
      <c r="BQ14" s="9">
        <v>101.596</v>
      </c>
      <c r="BR14" s="9">
        <v>120.72</v>
      </c>
      <c r="BS14" s="9">
        <v>60.484999999999999</v>
      </c>
      <c r="BT14" s="9">
        <v>60.234999999999999</v>
      </c>
      <c r="BU14" s="9">
        <v>342.59100000000001</v>
      </c>
      <c r="BV14" s="9">
        <v>180.76</v>
      </c>
      <c r="BW14" s="9">
        <v>161.83099999999999</v>
      </c>
      <c r="BX14" s="9">
        <v>1464.877</v>
      </c>
      <c r="BY14" s="9">
        <v>779.32100000000003</v>
      </c>
      <c r="BZ14" s="9">
        <v>685.55499999999995</v>
      </c>
      <c r="CA14" s="9">
        <v>15.146000000000001</v>
      </c>
      <c r="CB14" s="9">
        <v>15.433</v>
      </c>
      <c r="CC14" s="9">
        <v>14.82</v>
      </c>
      <c r="CD14" s="9">
        <v>8.2409999999999997</v>
      </c>
      <c r="CE14" s="9">
        <v>7.7610000000000001</v>
      </c>
      <c r="CF14" s="9">
        <v>8.7859999999999996</v>
      </c>
      <c r="CG14" s="9">
        <v>23.387</v>
      </c>
      <c r="CH14" s="9">
        <v>23.195</v>
      </c>
      <c r="CI14" s="9">
        <v>23.606000000000002</v>
      </c>
      <c r="CJ14" s="9">
        <v>41.177</v>
      </c>
      <c r="CK14" s="9">
        <v>18.012</v>
      </c>
      <c r="CL14" s="9">
        <v>23.164999999999999</v>
      </c>
      <c r="CM14" s="9">
        <v>19.486000000000001</v>
      </c>
      <c r="CN14" s="9">
        <v>10.023999999999999</v>
      </c>
      <c r="CO14" s="9">
        <v>9.4629999999999992</v>
      </c>
      <c r="CP14" s="9">
        <v>60.662999999999997</v>
      </c>
      <c r="CQ14" s="9">
        <v>28.035</v>
      </c>
      <c r="CR14" s="9">
        <v>32.628</v>
      </c>
      <c r="CS14" s="9">
        <v>269.25900000000001</v>
      </c>
      <c r="CT14" s="9">
        <v>138.18299999999999</v>
      </c>
      <c r="CU14" s="9">
        <v>131.07599999999999</v>
      </c>
      <c r="CV14" s="9">
        <v>15.292999999999999</v>
      </c>
      <c r="CW14" s="9">
        <v>13.035</v>
      </c>
      <c r="CX14" s="9">
        <v>17.672999999999998</v>
      </c>
      <c r="CY14" s="9">
        <v>7.2370000000000001</v>
      </c>
      <c r="CZ14" s="9">
        <v>7.2539999999999996</v>
      </c>
      <c r="DA14" s="9">
        <v>7.2190000000000003</v>
      </c>
      <c r="DB14" s="9">
        <v>22.53</v>
      </c>
      <c r="DC14" s="9">
        <v>20.289000000000001</v>
      </c>
      <c r="DD14" s="9">
        <v>24.891999999999999</v>
      </c>
      <c r="DE14" s="9">
        <v>13.678000000000001</v>
      </c>
      <c r="DF14" s="9">
        <v>7.9850000000000003</v>
      </c>
      <c r="DG14" s="9">
        <v>5.6929999999999996</v>
      </c>
      <c r="DH14" s="9">
        <v>6.1980000000000004</v>
      </c>
      <c r="DI14" s="9">
        <v>2.9790000000000001</v>
      </c>
      <c r="DJ14" s="9">
        <v>3.2189999999999999</v>
      </c>
      <c r="DK14" s="9">
        <v>19.876000000000001</v>
      </c>
      <c r="DL14" s="9">
        <v>10.964</v>
      </c>
      <c r="DM14" s="9">
        <v>8.9120000000000008</v>
      </c>
      <c r="DN14" s="9">
        <v>133.79900000000001</v>
      </c>
      <c r="DO14" s="9">
        <v>71.402000000000001</v>
      </c>
      <c r="DP14" s="9">
        <v>62.396000000000001</v>
      </c>
      <c r="DQ14" s="9">
        <v>10.223000000000001</v>
      </c>
      <c r="DR14" s="9">
        <v>11.183</v>
      </c>
      <c r="DS14" s="9">
        <v>9.1240000000000006</v>
      </c>
      <c r="DT14" s="9">
        <v>4.633</v>
      </c>
      <c r="DU14" s="9">
        <v>4.173</v>
      </c>
      <c r="DV14" s="9">
        <v>5.1589999999999998</v>
      </c>
      <c r="DW14" s="9">
        <v>14.855</v>
      </c>
      <c r="DX14" s="9">
        <v>15.355</v>
      </c>
      <c r="DY14" s="9">
        <v>14.282999999999999</v>
      </c>
      <c r="DZ14" s="9">
        <v>27.646000000000001</v>
      </c>
      <c r="EA14" s="9">
        <v>16.082999999999998</v>
      </c>
      <c r="EB14" s="9">
        <v>11.561999999999999</v>
      </c>
      <c r="EC14" s="9">
        <v>14.701000000000001</v>
      </c>
      <c r="ED14" s="9">
        <v>7.1669999999999998</v>
      </c>
      <c r="EE14" s="9">
        <v>7.5339999999999998</v>
      </c>
      <c r="EF14" s="9">
        <v>42.345999999999997</v>
      </c>
      <c r="EG14" s="9">
        <v>23.25</v>
      </c>
      <c r="EH14" s="9">
        <v>19.096</v>
      </c>
      <c r="EI14" s="9">
        <v>247.10599999999999</v>
      </c>
      <c r="EJ14" s="9">
        <v>125.28700000000001</v>
      </c>
      <c r="EK14" s="9">
        <v>121.819</v>
      </c>
      <c r="EL14" s="9">
        <v>11.188000000000001</v>
      </c>
      <c r="EM14" s="9">
        <v>12.837</v>
      </c>
      <c r="EN14" s="9">
        <v>9.4909999999999997</v>
      </c>
      <c r="EO14" s="9">
        <v>5.9489999999999998</v>
      </c>
      <c r="EP14" s="9">
        <v>5.72</v>
      </c>
      <c r="EQ14" s="9">
        <v>6.1849999999999996</v>
      </c>
      <c r="ER14" s="9">
        <v>17.137</v>
      </c>
      <c r="ES14" s="9">
        <v>18.556999999999999</v>
      </c>
      <c r="ET14" s="9">
        <v>15.676</v>
      </c>
    </row>
    <row r="15" spans="1:150">
      <c r="A15" s="10">
        <v>43497</v>
      </c>
      <c r="B15" s="9">
        <v>18.163</v>
      </c>
      <c r="C15" s="9">
        <v>17.919</v>
      </c>
      <c r="D15" s="9">
        <v>485.89</v>
      </c>
      <c r="E15" s="9">
        <v>249.863</v>
      </c>
      <c r="F15" s="9">
        <v>236.02699999999999</v>
      </c>
      <c r="G15" s="9">
        <v>233.10400000000001</v>
      </c>
      <c r="H15" s="9">
        <v>115.848</v>
      </c>
      <c r="I15" s="9">
        <v>117.256</v>
      </c>
      <c r="J15" s="9">
        <v>718.99400000000003</v>
      </c>
      <c r="K15" s="9">
        <v>365.71100000000001</v>
      </c>
      <c r="L15" s="9">
        <v>353.28300000000002</v>
      </c>
      <c r="M15" s="9">
        <v>3628.672</v>
      </c>
      <c r="N15" s="9">
        <v>1916.2940000000001</v>
      </c>
      <c r="O15" s="9">
        <v>1712.3779999999999</v>
      </c>
      <c r="P15" s="9">
        <v>13.39</v>
      </c>
      <c r="Q15" s="9">
        <v>13.039</v>
      </c>
      <c r="R15" s="9">
        <v>13.784000000000001</v>
      </c>
      <c r="S15" s="9">
        <v>6.4240000000000004</v>
      </c>
      <c r="T15" s="9">
        <v>6.0449999999999999</v>
      </c>
      <c r="U15" s="9">
        <v>6.8479999999999999</v>
      </c>
      <c r="V15" s="9">
        <v>19.814</v>
      </c>
      <c r="W15" s="9">
        <v>19.084</v>
      </c>
      <c r="X15" s="9">
        <v>20.631</v>
      </c>
      <c r="Y15" s="9">
        <v>350.32600000000002</v>
      </c>
      <c r="Z15" s="9">
        <v>180.07900000000001</v>
      </c>
      <c r="AA15" s="9">
        <v>170.24700000000001</v>
      </c>
      <c r="AB15" s="9">
        <v>200.89699999999999</v>
      </c>
      <c r="AC15" s="9">
        <v>98.417000000000002</v>
      </c>
      <c r="AD15" s="9">
        <v>102.48</v>
      </c>
      <c r="AE15" s="9">
        <v>551.22299999999996</v>
      </c>
      <c r="AF15" s="9">
        <v>278.49599999999998</v>
      </c>
      <c r="AG15" s="9">
        <v>272.72699999999998</v>
      </c>
      <c r="AH15" s="9">
        <v>2701.038</v>
      </c>
      <c r="AI15" s="9">
        <v>1401.009</v>
      </c>
      <c r="AJ15" s="9">
        <v>1300.029</v>
      </c>
      <c r="AK15" s="9">
        <v>12.97</v>
      </c>
      <c r="AL15" s="9">
        <v>12.853999999999999</v>
      </c>
      <c r="AM15" s="9">
        <v>13.096</v>
      </c>
      <c r="AN15" s="9">
        <v>7.4379999999999997</v>
      </c>
      <c r="AO15" s="9">
        <v>7.0250000000000004</v>
      </c>
      <c r="AP15" s="9">
        <v>7.883</v>
      </c>
      <c r="AQ15" s="9">
        <v>20.408000000000001</v>
      </c>
      <c r="AR15" s="9">
        <v>19.878</v>
      </c>
      <c r="AS15" s="9">
        <v>20.978999999999999</v>
      </c>
      <c r="AT15" s="9">
        <v>126.419</v>
      </c>
      <c r="AU15" s="9">
        <v>64.328999999999994</v>
      </c>
      <c r="AV15" s="9">
        <v>62.09</v>
      </c>
      <c r="AW15" s="9">
        <v>65.795000000000002</v>
      </c>
      <c r="AX15" s="9">
        <v>34.279000000000003</v>
      </c>
      <c r="AY15" s="9">
        <v>31.515000000000001</v>
      </c>
      <c r="AZ15" s="9">
        <v>192.214</v>
      </c>
      <c r="BA15" s="9">
        <v>98.608999999999995</v>
      </c>
      <c r="BB15" s="9">
        <v>93.605000000000004</v>
      </c>
      <c r="BC15" s="9">
        <v>917.92</v>
      </c>
      <c r="BD15" s="9">
        <v>487.04899999999998</v>
      </c>
      <c r="BE15" s="9">
        <v>430.87200000000001</v>
      </c>
      <c r="BF15" s="9">
        <v>13.772</v>
      </c>
      <c r="BG15" s="9">
        <v>13.208</v>
      </c>
      <c r="BH15" s="9">
        <v>14.41</v>
      </c>
      <c r="BI15" s="9">
        <v>7.1680000000000001</v>
      </c>
      <c r="BJ15" s="9">
        <v>7.0380000000000003</v>
      </c>
      <c r="BK15" s="9">
        <v>7.3140000000000001</v>
      </c>
      <c r="BL15" s="9">
        <v>20.94</v>
      </c>
      <c r="BM15" s="9">
        <v>20.245999999999999</v>
      </c>
      <c r="BN15" s="9">
        <v>21.725000000000001</v>
      </c>
      <c r="BO15" s="9">
        <v>209.85</v>
      </c>
      <c r="BP15" s="9">
        <v>107.146</v>
      </c>
      <c r="BQ15" s="9">
        <v>102.703</v>
      </c>
      <c r="BR15" s="9">
        <v>118.70699999999999</v>
      </c>
      <c r="BS15" s="9">
        <v>56.484999999999999</v>
      </c>
      <c r="BT15" s="9">
        <v>62.220999999999997</v>
      </c>
      <c r="BU15" s="9">
        <v>328.55700000000002</v>
      </c>
      <c r="BV15" s="9">
        <v>163.63200000000001</v>
      </c>
      <c r="BW15" s="9">
        <v>164.92500000000001</v>
      </c>
      <c r="BX15" s="9">
        <v>1465.5039999999999</v>
      </c>
      <c r="BY15" s="9">
        <v>780.649</v>
      </c>
      <c r="BZ15" s="9">
        <v>684.85500000000002</v>
      </c>
      <c r="CA15" s="9">
        <v>14.319000000000001</v>
      </c>
      <c r="CB15" s="9">
        <v>13.725</v>
      </c>
      <c r="CC15" s="9">
        <v>14.996</v>
      </c>
      <c r="CD15" s="9">
        <v>8.1</v>
      </c>
      <c r="CE15" s="9">
        <v>7.2359999999999998</v>
      </c>
      <c r="CF15" s="9">
        <v>9.0850000000000009</v>
      </c>
      <c r="CG15" s="9">
        <v>22.419</v>
      </c>
      <c r="CH15" s="9">
        <v>20.960999999999999</v>
      </c>
      <c r="CI15" s="9">
        <v>24.082000000000001</v>
      </c>
      <c r="CJ15" s="9">
        <v>39.218000000000004</v>
      </c>
      <c r="CK15" s="9">
        <v>18.204999999999998</v>
      </c>
      <c r="CL15" s="9">
        <v>21.013000000000002</v>
      </c>
      <c r="CM15" s="9">
        <v>22.199000000000002</v>
      </c>
      <c r="CN15" s="9">
        <v>10.287000000000001</v>
      </c>
      <c r="CO15" s="9">
        <v>11.912000000000001</v>
      </c>
      <c r="CP15" s="9">
        <v>61.417000000000002</v>
      </c>
      <c r="CQ15" s="9">
        <v>28.492000000000001</v>
      </c>
      <c r="CR15" s="9">
        <v>32.924999999999997</v>
      </c>
      <c r="CS15" s="9">
        <v>271.75700000000001</v>
      </c>
      <c r="CT15" s="9">
        <v>140.821</v>
      </c>
      <c r="CU15" s="9">
        <v>130.93600000000001</v>
      </c>
      <c r="CV15" s="9">
        <v>14.430999999999999</v>
      </c>
      <c r="CW15" s="9">
        <v>12.928000000000001</v>
      </c>
      <c r="CX15" s="9">
        <v>16.048999999999999</v>
      </c>
      <c r="CY15" s="9">
        <v>8.1690000000000005</v>
      </c>
      <c r="CZ15" s="9">
        <v>7.3049999999999997</v>
      </c>
      <c r="DA15" s="9">
        <v>9.0969999999999995</v>
      </c>
      <c r="DB15" s="9">
        <v>22.6</v>
      </c>
      <c r="DC15" s="9">
        <v>20.233000000000001</v>
      </c>
      <c r="DD15" s="9">
        <v>25.146000000000001</v>
      </c>
      <c r="DE15" s="9">
        <v>14.496</v>
      </c>
      <c r="DF15" s="9">
        <v>8.82</v>
      </c>
      <c r="DG15" s="9">
        <v>5.6760000000000002</v>
      </c>
      <c r="DH15" s="9">
        <v>7.9630000000000001</v>
      </c>
      <c r="DI15" s="9">
        <v>4.2880000000000003</v>
      </c>
      <c r="DJ15" s="9">
        <v>3.6749999999999998</v>
      </c>
      <c r="DK15" s="9">
        <v>22.459</v>
      </c>
      <c r="DL15" s="9">
        <v>13.108000000000001</v>
      </c>
      <c r="DM15" s="9">
        <v>9.35</v>
      </c>
      <c r="DN15" s="9">
        <v>129.965</v>
      </c>
      <c r="DO15" s="9">
        <v>68.605000000000004</v>
      </c>
      <c r="DP15" s="9">
        <v>61.36</v>
      </c>
      <c r="DQ15" s="9">
        <v>11.153</v>
      </c>
      <c r="DR15" s="9">
        <v>12.856</v>
      </c>
      <c r="DS15" s="9">
        <v>9.25</v>
      </c>
      <c r="DT15" s="9">
        <v>6.1269999999999998</v>
      </c>
      <c r="DU15" s="9">
        <v>6.2510000000000003</v>
      </c>
      <c r="DV15" s="9">
        <v>5.9889999999999999</v>
      </c>
      <c r="DW15" s="9">
        <v>17.280999999999999</v>
      </c>
      <c r="DX15" s="9">
        <v>19.106999999999999</v>
      </c>
      <c r="DY15" s="9">
        <v>15.238</v>
      </c>
      <c r="DZ15" s="9">
        <v>29.27</v>
      </c>
      <c r="EA15" s="9">
        <v>18.454999999999998</v>
      </c>
      <c r="EB15" s="9">
        <v>10.815</v>
      </c>
      <c r="EC15" s="9">
        <v>14.398</v>
      </c>
      <c r="ED15" s="9">
        <v>8.2810000000000006</v>
      </c>
      <c r="EE15" s="9">
        <v>6.1180000000000003</v>
      </c>
      <c r="EF15" s="9">
        <v>43.668999999999997</v>
      </c>
      <c r="EG15" s="9">
        <v>26.736000000000001</v>
      </c>
      <c r="EH15" s="9">
        <v>16.933</v>
      </c>
      <c r="EI15" s="9">
        <v>241.28</v>
      </c>
      <c r="EJ15" s="9">
        <v>123.31100000000001</v>
      </c>
      <c r="EK15" s="9">
        <v>117.96899999999999</v>
      </c>
      <c r="EL15" s="9">
        <v>12.131</v>
      </c>
      <c r="EM15" s="9">
        <v>14.965999999999999</v>
      </c>
      <c r="EN15" s="9">
        <v>9.1679999999999993</v>
      </c>
      <c r="EO15" s="9">
        <v>5.968</v>
      </c>
      <c r="EP15" s="9">
        <v>6.7149999999999999</v>
      </c>
      <c r="EQ15" s="9">
        <v>5.1859999999999999</v>
      </c>
      <c r="ER15" s="9">
        <v>18.099</v>
      </c>
      <c r="ES15" s="9">
        <v>21.681999999999999</v>
      </c>
      <c r="ET15" s="9">
        <v>14.353999999999999</v>
      </c>
    </row>
    <row r="16" spans="1:150">
      <c r="A16" s="10">
        <v>43862</v>
      </c>
      <c r="B16" s="9">
        <v>20.745000000000001</v>
      </c>
      <c r="C16" s="9">
        <v>20.472000000000001</v>
      </c>
      <c r="D16" s="9">
        <v>493.18700000000001</v>
      </c>
      <c r="E16" s="9">
        <v>266.02100000000002</v>
      </c>
      <c r="F16" s="9">
        <v>227.167</v>
      </c>
      <c r="G16" s="9">
        <v>283.59500000000003</v>
      </c>
      <c r="H16" s="9">
        <v>142.91200000000001</v>
      </c>
      <c r="I16" s="9">
        <v>140.68199999999999</v>
      </c>
      <c r="J16" s="9">
        <v>776.78200000000004</v>
      </c>
      <c r="K16" s="9">
        <v>408.93299999999999</v>
      </c>
      <c r="L16" s="9">
        <v>367.84899999999999</v>
      </c>
      <c r="M16" s="9">
        <v>3738.2730000000001</v>
      </c>
      <c r="N16" s="9">
        <v>1957.3989999999999</v>
      </c>
      <c r="O16" s="9">
        <v>1780.874</v>
      </c>
      <c r="P16" s="9">
        <v>13.193</v>
      </c>
      <c r="Q16" s="9">
        <v>13.590999999999999</v>
      </c>
      <c r="R16" s="9">
        <v>12.756</v>
      </c>
      <c r="S16" s="9">
        <v>7.5860000000000003</v>
      </c>
      <c r="T16" s="9">
        <v>7.3010000000000002</v>
      </c>
      <c r="U16" s="9">
        <v>7.9</v>
      </c>
      <c r="V16" s="9">
        <v>20.779</v>
      </c>
      <c r="W16" s="9">
        <v>20.891999999999999</v>
      </c>
      <c r="X16" s="9">
        <v>20.655999999999999</v>
      </c>
      <c r="Y16" s="9">
        <v>392.65499999999997</v>
      </c>
      <c r="Z16" s="9">
        <v>187.744</v>
      </c>
      <c r="AA16" s="9">
        <v>204.911</v>
      </c>
      <c r="AB16" s="9">
        <v>206.006</v>
      </c>
      <c r="AC16" s="9">
        <v>112.604</v>
      </c>
      <c r="AD16" s="9">
        <v>93.400999999999996</v>
      </c>
      <c r="AE16" s="9">
        <v>598.66099999999994</v>
      </c>
      <c r="AF16" s="9">
        <v>300.34800000000001</v>
      </c>
      <c r="AG16" s="9">
        <v>298.31299999999999</v>
      </c>
      <c r="AH16" s="9">
        <v>2782.0309999999999</v>
      </c>
      <c r="AI16" s="9">
        <v>1440.6479999999999</v>
      </c>
      <c r="AJ16" s="9">
        <v>1341.383</v>
      </c>
      <c r="AK16" s="9">
        <v>14.114000000000001</v>
      </c>
      <c r="AL16" s="9">
        <v>13.032</v>
      </c>
      <c r="AM16" s="9">
        <v>15.276</v>
      </c>
      <c r="AN16" s="9">
        <v>7.4050000000000002</v>
      </c>
      <c r="AO16" s="9">
        <v>7.8159999999999998</v>
      </c>
      <c r="AP16" s="9">
        <v>6.9630000000000001</v>
      </c>
      <c r="AQ16" s="9">
        <v>21.518999999999998</v>
      </c>
      <c r="AR16" s="9">
        <v>20.847999999999999</v>
      </c>
      <c r="AS16" s="9">
        <v>22.239000000000001</v>
      </c>
      <c r="AT16" s="9">
        <v>135.31800000000001</v>
      </c>
      <c r="AU16" s="9">
        <v>65.150999999999996</v>
      </c>
      <c r="AV16" s="9">
        <v>70.167000000000002</v>
      </c>
      <c r="AW16" s="9">
        <v>69.977000000000004</v>
      </c>
      <c r="AX16" s="9">
        <v>36.631</v>
      </c>
      <c r="AY16" s="9">
        <v>33.345999999999997</v>
      </c>
      <c r="AZ16" s="9">
        <v>205.29499999999999</v>
      </c>
      <c r="BA16" s="9">
        <v>101.782</v>
      </c>
      <c r="BB16" s="9">
        <v>103.51300000000001</v>
      </c>
      <c r="BC16" s="9">
        <v>930.04499999999996</v>
      </c>
      <c r="BD16" s="9">
        <v>477.31099999999998</v>
      </c>
      <c r="BE16" s="9">
        <v>452.73399999999998</v>
      </c>
      <c r="BF16" s="9">
        <v>14.55</v>
      </c>
      <c r="BG16" s="9">
        <v>13.65</v>
      </c>
      <c r="BH16" s="9">
        <v>15.499000000000001</v>
      </c>
      <c r="BI16" s="9">
        <v>7.524</v>
      </c>
      <c r="BJ16" s="9">
        <v>7.6749999999999998</v>
      </c>
      <c r="BK16" s="9">
        <v>7.3650000000000002</v>
      </c>
      <c r="BL16" s="9">
        <v>22.074000000000002</v>
      </c>
      <c r="BM16" s="9">
        <v>21.324000000000002</v>
      </c>
      <c r="BN16" s="9">
        <v>22.864000000000001</v>
      </c>
      <c r="BO16" s="9">
        <v>217.964</v>
      </c>
      <c r="BP16" s="9">
        <v>117.129</v>
      </c>
      <c r="BQ16" s="9">
        <v>100.83499999999999</v>
      </c>
      <c r="BR16" s="9">
        <v>101.01300000000001</v>
      </c>
      <c r="BS16" s="9">
        <v>53.569000000000003</v>
      </c>
      <c r="BT16" s="9">
        <v>47.444000000000003</v>
      </c>
      <c r="BU16" s="9">
        <v>318.97699999999998</v>
      </c>
      <c r="BV16" s="9">
        <v>170.69900000000001</v>
      </c>
      <c r="BW16" s="9">
        <v>148.279</v>
      </c>
      <c r="BX16" s="9">
        <v>1494.604</v>
      </c>
      <c r="BY16" s="9">
        <v>797.74199999999996</v>
      </c>
      <c r="BZ16" s="9">
        <v>696.86300000000006</v>
      </c>
      <c r="CA16" s="9">
        <v>14.583</v>
      </c>
      <c r="CB16" s="9">
        <v>14.683</v>
      </c>
      <c r="CC16" s="9">
        <v>14.47</v>
      </c>
      <c r="CD16" s="9">
        <v>6.7590000000000003</v>
      </c>
      <c r="CE16" s="9">
        <v>6.7149999999999999</v>
      </c>
      <c r="CF16" s="9">
        <v>6.8079999999999998</v>
      </c>
      <c r="CG16" s="9">
        <v>21.341999999999999</v>
      </c>
      <c r="CH16" s="9">
        <v>21.398</v>
      </c>
      <c r="CI16" s="9">
        <v>21.277999999999999</v>
      </c>
      <c r="CJ16" s="9">
        <v>45.17</v>
      </c>
      <c r="CK16" s="9">
        <v>20.933</v>
      </c>
      <c r="CL16" s="9">
        <v>24.236999999999998</v>
      </c>
      <c r="CM16" s="9">
        <v>21.036999999999999</v>
      </c>
      <c r="CN16" s="9">
        <v>10.951000000000001</v>
      </c>
      <c r="CO16" s="9">
        <v>10.086</v>
      </c>
      <c r="CP16" s="9">
        <v>66.206999999999994</v>
      </c>
      <c r="CQ16" s="9">
        <v>31.884</v>
      </c>
      <c r="CR16" s="9">
        <v>34.323</v>
      </c>
      <c r="CS16" s="9">
        <v>283.59300000000002</v>
      </c>
      <c r="CT16" s="9">
        <v>147.44399999999999</v>
      </c>
      <c r="CU16" s="9">
        <v>136.148</v>
      </c>
      <c r="CV16" s="9">
        <v>15.928000000000001</v>
      </c>
      <c r="CW16" s="9">
        <v>14.196999999999999</v>
      </c>
      <c r="CX16" s="9">
        <v>17.802</v>
      </c>
      <c r="CY16" s="9">
        <v>7.4180000000000001</v>
      </c>
      <c r="CZ16" s="9">
        <v>7.4269999999999996</v>
      </c>
      <c r="DA16" s="9">
        <v>7.4080000000000004</v>
      </c>
      <c r="DB16" s="9">
        <v>23.346</v>
      </c>
      <c r="DC16" s="9">
        <v>21.623999999999999</v>
      </c>
      <c r="DD16" s="9">
        <v>25.21</v>
      </c>
      <c r="DE16" s="9">
        <v>16.338000000000001</v>
      </c>
      <c r="DF16" s="9">
        <v>8.907</v>
      </c>
      <c r="DG16" s="9">
        <v>7.431</v>
      </c>
      <c r="DH16" s="9">
        <v>9.8350000000000009</v>
      </c>
      <c r="DI16" s="9">
        <v>5.0170000000000003</v>
      </c>
      <c r="DJ16" s="9">
        <v>4.8179999999999996</v>
      </c>
      <c r="DK16" s="9">
        <v>26.173999999999999</v>
      </c>
      <c r="DL16" s="9">
        <v>13.923999999999999</v>
      </c>
      <c r="DM16" s="9">
        <v>12.25</v>
      </c>
      <c r="DN16" s="9">
        <v>133.67699999999999</v>
      </c>
      <c r="DO16" s="9">
        <v>69.316000000000003</v>
      </c>
      <c r="DP16" s="9">
        <v>64.361000000000004</v>
      </c>
      <c r="DQ16" s="9">
        <v>12.222</v>
      </c>
      <c r="DR16" s="9">
        <v>12.85</v>
      </c>
      <c r="DS16" s="9">
        <v>11.545999999999999</v>
      </c>
      <c r="DT16" s="9">
        <v>7.3570000000000002</v>
      </c>
      <c r="DU16" s="9">
        <v>7.2380000000000004</v>
      </c>
      <c r="DV16" s="9">
        <v>7.4870000000000001</v>
      </c>
      <c r="DW16" s="9">
        <v>19.579999999999998</v>
      </c>
      <c r="DX16" s="9">
        <v>20.088000000000001</v>
      </c>
      <c r="DY16" s="9">
        <v>19.033000000000001</v>
      </c>
      <c r="DZ16" s="9">
        <v>21.847999999999999</v>
      </c>
      <c r="EA16" s="9">
        <v>10.691000000000001</v>
      </c>
      <c r="EB16" s="9">
        <v>11.157</v>
      </c>
      <c r="EC16" s="9">
        <v>11.734999999999999</v>
      </c>
      <c r="ED16" s="9">
        <v>6.1829999999999998</v>
      </c>
      <c r="EE16" s="9">
        <v>5.5519999999999996</v>
      </c>
      <c r="EF16" s="9">
        <v>33.582999999999998</v>
      </c>
      <c r="EG16" s="9">
        <v>16.873999999999999</v>
      </c>
      <c r="EH16" s="9">
        <v>16.709</v>
      </c>
      <c r="EI16" s="9">
        <v>250.80600000000001</v>
      </c>
      <c r="EJ16" s="9">
        <v>126.077</v>
      </c>
      <c r="EK16" s="9">
        <v>124.729</v>
      </c>
      <c r="EL16" s="9">
        <v>8.7110000000000003</v>
      </c>
      <c r="EM16" s="9">
        <v>8.48</v>
      </c>
      <c r="EN16" s="9">
        <v>8.9450000000000003</v>
      </c>
      <c r="EO16" s="9">
        <v>4.6790000000000003</v>
      </c>
      <c r="EP16" s="9">
        <v>4.9039999999999999</v>
      </c>
      <c r="EQ16" s="9">
        <v>4.4509999999999996</v>
      </c>
      <c r="ER16" s="9">
        <v>13.39</v>
      </c>
      <c r="ES16" s="9">
        <v>13.384</v>
      </c>
      <c r="ET16" s="9">
        <v>13.396000000000001</v>
      </c>
    </row>
    <row r="17" spans="1:150">
      <c r="A17" s="10">
        <v>44228</v>
      </c>
      <c r="B17" s="9">
        <v>21.888999999999999</v>
      </c>
      <c r="C17" s="9">
        <v>19.911000000000001</v>
      </c>
      <c r="D17" s="9">
        <v>559.54100000000005</v>
      </c>
      <c r="E17" s="9">
        <v>317.96699999999998</v>
      </c>
      <c r="F17" s="9">
        <v>241.57300000000001</v>
      </c>
      <c r="G17" s="9">
        <v>293.95</v>
      </c>
      <c r="H17" s="9">
        <v>145.53200000000001</v>
      </c>
      <c r="I17" s="9">
        <v>148.41800000000001</v>
      </c>
      <c r="J17" s="9">
        <v>853.49099999999999</v>
      </c>
      <c r="K17" s="9">
        <v>463.5</v>
      </c>
      <c r="L17" s="9">
        <v>389.99099999999999</v>
      </c>
      <c r="M17" s="9">
        <v>3722.1179999999999</v>
      </c>
      <c r="N17" s="9">
        <v>1949.9110000000001</v>
      </c>
      <c r="O17" s="9">
        <v>1772.2070000000001</v>
      </c>
      <c r="P17" s="9">
        <v>15.032999999999999</v>
      </c>
      <c r="Q17" s="9">
        <v>16.306999999999999</v>
      </c>
      <c r="R17" s="9">
        <v>13.631</v>
      </c>
      <c r="S17" s="9">
        <v>7.8970000000000002</v>
      </c>
      <c r="T17" s="9">
        <v>7.4640000000000004</v>
      </c>
      <c r="U17" s="9">
        <v>8.375</v>
      </c>
      <c r="V17" s="9">
        <v>22.93</v>
      </c>
      <c r="W17" s="9">
        <v>23.77</v>
      </c>
      <c r="X17" s="9">
        <v>22.006</v>
      </c>
      <c r="Y17" s="9">
        <v>366.36700000000002</v>
      </c>
      <c r="Z17" s="9">
        <v>181.845</v>
      </c>
      <c r="AA17" s="9">
        <v>184.52199999999999</v>
      </c>
      <c r="AB17" s="9">
        <v>224.41300000000001</v>
      </c>
      <c r="AC17" s="9">
        <v>117.6</v>
      </c>
      <c r="AD17" s="9">
        <v>106.813</v>
      </c>
      <c r="AE17" s="9">
        <v>590.78</v>
      </c>
      <c r="AF17" s="9">
        <v>299.44400000000002</v>
      </c>
      <c r="AG17" s="9">
        <v>291.33499999999998</v>
      </c>
      <c r="AH17" s="9">
        <v>2842.194</v>
      </c>
      <c r="AI17" s="9">
        <v>1464.299</v>
      </c>
      <c r="AJ17" s="9">
        <v>1377.895</v>
      </c>
      <c r="AK17" s="9">
        <v>12.89</v>
      </c>
      <c r="AL17" s="9">
        <v>12.419</v>
      </c>
      <c r="AM17" s="9">
        <v>13.391999999999999</v>
      </c>
      <c r="AN17" s="9">
        <v>7.8959999999999999</v>
      </c>
      <c r="AO17" s="9">
        <v>8.0310000000000006</v>
      </c>
      <c r="AP17" s="9">
        <v>7.7519999999999998</v>
      </c>
      <c r="AQ17" s="9">
        <v>20.786000000000001</v>
      </c>
      <c r="AR17" s="9">
        <v>20.45</v>
      </c>
      <c r="AS17" s="9">
        <v>21.143999999999998</v>
      </c>
      <c r="AT17" s="9">
        <v>123.554</v>
      </c>
      <c r="AU17" s="9">
        <v>63.29</v>
      </c>
      <c r="AV17" s="9">
        <v>60.262999999999998</v>
      </c>
      <c r="AW17" s="9">
        <v>77.481999999999999</v>
      </c>
      <c r="AX17" s="9">
        <v>40.732999999999997</v>
      </c>
      <c r="AY17" s="9">
        <v>36.749000000000002</v>
      </c>
      <c r="AZ17" s="9">
        <v>201.036</v>
      </c>
      <c r="BA17" s="9">
        <v>104.023</v>
      </c>
      <c r="BB17" s="9">
        <v>97.013000000000005</v>
      </c>
      <c r="BC17" s="9">
        <v>930.63300000000004</v>
      </c>
      <c r="BD17" s="9">
        <v>486.22199999999998</v>
      </c>
      <c r="BE17" s="9">
        <v>444.411</v>
      </c>
      <c r="BF17" s="9">
        <v>13.276</v>
      </c>
      <c r="BG17" s="9">
        <v>13.016999999999999</v>
      </c>
      <c r="BH17" s="9">
        <v>13.56</v>
      </c>
      <c r="BI17" s="9">
        <v>8.3260000000000005</v>
      </c>
      <c r="BJ17" s="9">
        <v>8.3780000000000001</v>
      </c>
      <c r="BK17" s="9">
        <v>8.2690000000000001</v>
      </c>
      <c r="BL17" s="9">
        <v>21.602</v>
      </c>
      <c r="BM17" s="9">
        <v>21.393999999999998</v>
      </c>
      <c r="BN17" s="9">
        <v>21.829000000000001</v>
      </c>
      <c r="BO17" s="9">
        <v>204.608</v>
      </c>
      <c r="BP17" s="9">
        <v>102.77200000000001</v>
      </c>
      <c r="BQ17" s="9">
        <v>101.836</v>
      </c>
      <c r="BR17" s="9">
        <v>125.116</v>
      </c>
      <c r="BS17" s="9">
        <v>67.233000000000004</v>
      </c>
      <c r="BT17" s="9">
        <v>57.883000000000003</v>
      </c>
      <c r="BU17" s="9">
        <v>329.72399999999999</v>
      </c>
      <c r="BV17" s="9">
        <v>170.005</v>
      </c>
      <c r="BW17" s="9">
        <v>159.71899999999999</v>
      </c>
      <c r="BX17" s="9">
        <v>1494.7570000000001</v>
      </c>
      <c r="BY17" s="9">
        <v>799.36099999999999</v>
      </c>
      <c r="BZ17" s="9">
        <v>695.39599999999996</v>
      </c>
      <c r="CA17" s="9">
        <v>13.688000000000001</v>
      </c>
      <c r="CB17" s="9">
        <v>12.856999999999999</v>
      </c>
      <c r="CC17" s="9">
        <v>14.644</v>
      </c>
      <c r="CD17" s="9">
        <v>8.3699999999999992</v>
      </c>
      <c r="CE17" s="9">
        <v>8.4109999999999996</v>
      </c>
      <c r="CF17" s="9">
        <v>8.3239999999999998</v>
      </c>
      <c r="CG17" s="9">
        <v>22.059000000000001</v>
      </c>
      <c r="CH17" s="9">
        <v>21.268000000000001</v>
      </c>
      <c r="CI17" s="9">
        <v>22.968</v>
      </c>
      <c r="CJ17" s="9">
        <v>39.871000000000002</v>
      </c>
      <c r="CK17" s="9">
        <v>21.308</v>
      </c>
      <c r="CL17" s="9">
        <v>18.562999999999999</v>
      </c>
      <c r="CM17" s="9">
        <v>21.806999999999999</v>
      </c>
      <c r="CN17" s="9">
        <v>11.864000000000001</v>
      </c>
      <c r="CO17" s="9">
        <v>9.9429999999999996</v>
      </c>
      <c r="CP17" s="9">
        <v>61.679000000000002</v>
      </c>
      <c r="CQ17" s="9">
        <v>33.171999999999997</v>
      </c>
      <c r="CR17" s="9">
        <v>28.507000000000001</v>
      </c>
      <c r="CS17" s="9">
        <v>283.43599999999998</v>
      </c>
      <c r="CT17" s="9">
        <v>148.28399999999999</v>
      </c>
      <c r="CU17" s="9">
        <v>135.15299999999999</v>
      </c>
      <c r="CV17" s="9">
        <v>14.067</v>
      </c>
      <c r="CW17" s="9">
        <v>14.37</v>
      </c>
      <c r="CX17" s="9">
        <v>13.734999999999999</v>
      </c>
      <c r="CY17" s="9">
        <v>7.694</v>
      </c>
      <c r="CZ17" s="9">
        <v>8.0009999999999994</v>
      </c>
      <c r="DA17" s="9">
        <v>7.3570000000000002</v>
      </c>
      <c r="DB17" s="9">
        <v>21.760999999999999</v>
      </c>
      <c r="DC17" s="9">
        <v>22.370999999999999</v>
      </c>
      <c r="DD17" s="9">
        <v>21.091999999999999</v>
      </c>
      <c r="DE17" s="9">
        <v>11.840999999999999</v>
      </c>
      <c r="DF17" s="9">
        <v>7.26</v>
      </c>
      <c r="DG17" s="9">
        <v>4.5810000000000004</v>
      </c>
      <c r="DH17" s="9">
        <v>7.39</v>
      </c>
      <c r="DI17" s="9">
        <v>2.6989999999999998</v>
      </c>
      <c r="DJ17" s="9">
        <v>4.6909999999999998</v>
      </c>
      <c r="DK17" s="9">
        <v>19.231000000000002</v>
      </c>
      <c r="DL17" s="9">
        <v>9.9589999999999996</v>
      </c>
      <c r="DM17" s="9">
        <v>9.2720000000000002</v>
      </c>
      <c r="DN17" s="9">
        <v>124.54600000000001</v>
      </c>
      <c r="DO17" s="9">
        <v>64.492000000000004</v>
      </c>
      <c r="DP17" s="9">
        <v>60.052999999999997</v>
      </c>
      <c r="DQ17" s="9">
        <v>9.5069999999999997</v>
      </c>
      <c r="DR17" s="9">
        <v>11.257</v>
      </c>
      <c r="DS17" s="9">
        <v>7.6280000000000001</v>
      </c>
      <c r="DT17" s="9">
        <v>5.9340000000000002</v>
      </c>
      <c r="DU17" s="9">
        <v>4.1849999999999996</v>
      </c>
      <c r="DV17" s="9">
        <v>7.8120000000000003</v>
      </c>
      <c r="DW17" s="9">
        <v>15.441000000000001</v>
      </c>
      <c r="DX17" s="9">
        <v>15.442</v>
      </c>
      <c r="DY17" s="9">
        <v>15.44</v>
      </c>
      <c r="DZ17" s="9">
        <v>21.045999999999999</v>
      </c>
      <c r="EA17" s="9">
        <v>11.704000000000001</v>
      </c>
      <c r="EB17" s="9">
        <v>9.3420000000000005</v>
      </c>
      <c r="EC17" s="9">
        <v>14.204000000000001</v>
      </c>
      <c r="ED17" s="9">
        <v>6.742</v>
      </c>
      <c r="EE17" s="9">
        <v>7.4619999999999997</v>
      </c>
      <c r="EF17" s="9">
        <v>35.25</v>
      </c>
      <c r="EG17" s="9">
        <v>18.446999999999999</v>
      </c>
      <c r="EH17" s="9">
        <v>16.803999999999998</v>
      </c>
      <c r="EI17" s="9">
        <v>250.571</v>
      </c>
      <c r="EJ17" s="9">
        <v>125.49299999999999</v>
      </c>
      <c r="EK17" s="9">
        <v>125.078</v>
      </c>
      <c r="EL17" s="9">
        <v>8.3989999999999991</v>
      </c>
      <c r="EM17" s="9">
        <v>9.327</v>
      </c>
      <c r="EN17" s="9">
        <v>7.4690000000000003</v>
      </c>
      <c r="EO17" s="9">
        <v>5.6689999999999996</v>
      </c>
      <c r="EP17" s="9">
        <v>5.3730000000000002</v>
      </c>
      <c r="EQ17" s="9">
        <v>5.9660000000000002</v>
      </c>
      <c r="ER17" s="9">
        <v>14.068</v>
      </c>
      <c r="ES17" s="9">
        <v>14.7</v>
      </c>
      <c r="ET17" s="9">
        <v>13.435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1199</vt:i4>
      </vt:variant>
    </vt:vector>
  </HeadingPairs>
  <TitlesOfParts>
    <vt:vector size="1205" baseType="lpstr">
      <vt:lpstr>Contents</vt:lpstr>
      <vt:lpstr>Table 2.1</vt:lpstr>
      <vt:lpstr>Table 2.2</vt:lpstr>
      <vt:lpstr>Index</vt:lpstr>
      <vt:lpstr>Data1</vt:lpstr>
      <vt:lpstr>Data2</vt:lpstr>
      <vt:lpstr>A128131934J</vt:lpstr>
      <vt:lpstr>A128131934J_Data</vt:lpstr>
      <vt:lpstr>A128131934J_Latest</vt:lpstr>
      <vt:lpstr>A128131942J</vt:lpstr>
      <vt:lpstr>A128131942J_Data</vt:lpstr>
      <vt:lpstr>A128131942J_Latest</vt:lpstr>
      <vt:lpstr>A128131950J</vt:lpstr>
      <vt:lpstr>A128131950J_Data</vt:lpstr>
      <vt:lpstr>A128131950J_Latest</vt:lpstr>
      <vt:lpstr>A128131958A</vt:lpstr>
      <vt:lpstr>A128131958A_Data</vt:lpstr>
      <vt:lpstr>A128131958A_Latest</vt:lpstr>
      <vt:lpstr>A128131966A</vt:lpstr>
      <vt:lpstr>A128131966A_Data</vt:lpstr>
      <vt:lpstr>A128131966A_Latest</vt:lpstr>
      <vt:lpstr>A128131974A</vt:lpstr>
      <vt:lpstr>A128131974A_Data</vt:lpstr>
      <vt:lpstr>A128131974A_Latest</vt:lpstr>
      <vt:lpstr>A128131982A</vt:lpstr>
      <vt:lpstr>A128131982A_Data</vt:lpstr>
      <vt:lpstr>A128131982A_Latest</vt:lpstr>
      <vt:lpstr>A128131990A</vt:lpstr>
      <vt:lpstr>A128131990A_Data</vt:lpstr>
      <vt:lpstr>A128131990A_Latest</vt:lpstr>
      <vt:lpstr>A128131998V</vt:lpstr>
      <vt:lpstr>A128131998V_Data</vt:lpstr>
      <vt:lpstr>A128131998V_Latest</vt:lpstr>
      <vt:lpstr>A128132006K</vt:lpstr>
      <vt:lpstr>A128132006K_Data</vt:lpstr>
      <vt:lpstr>A128132006K_Latest</vt:lpstr>
      <vt:lpstr>A128132014K</vt:lpstr>
      <vt:lpstr>A128132014K_Data</vt:lpstr>
      <vt:lpstr>A128132014K_Latest</vt:lpstr>
      <vt:lpstr>A128132046C</vt:lpstr>
      <vt:lpstr>A128132046C_Data</vt:lpstr>
      <vt:lpstr>A128132046C_Latest</vt:lpstr>
      <vt:lpstr>A128132134C</vt:lpstr>
      <vt:lpstr>A128132134C_Data</vt:lpstr>
      <vt:lpstr>A128132134C_Latest</vt:lpstr>
      <vt:lpstr>A128132222C</vt:lpstr>
      <vt:lpstr>A128132222C_Data</vt:lpstr>
      <vt:lpstr>A128132222C_Latest</vt:lpstr>
      <vt:lpstr>A128132310C</vt:lpstr>
      <vt:lpstr>A128132310C_Data</vt:lpstr>
      <vt:lpstr>A128132310C_Latest</vt:lpstr>
      <vt:lpstr>A128132398J</vt:lpstr>
      <vt:lpstr>A128132398J_Data</vt:lpstr>
      <vt:lpstr>A128132398J_Latest</vt:lpstr>
      <vt:lpstr>A128132486J</vt:lpstr>
      <vt:lpstr>A128132486J_Data</vt:lpstr>
      <vt:lpstr>A128132486J_Latest</vt:lpstr>
      <vt:lpstr>A128132574J</vt:lpstr>
      <vt:lpstr>A128132574J_Data</vt:lpstr>
      <vt:lpstr>A128132574J_Latest</vt:lpstr>
      <vt:lpstr>A128132662J</vt:lpstr>
      <vt:lpstr>A128132662J_Data</vt:lpstr>
      <vt:lpstr>A128132662J_Latest</vt:lpstr>
      <vt:lpstr>A128132727K</vt:lpstr>
      <vt:lpstr>A128132727K_Data</vt:lpstr>
      <vt:lpstr>A128132727K_Latest</vt:lpstr>
      <vt:lpstr>A128132735K</vt:lpstr>
      <vt:lpstr>A128132735K_Data</vt:lpstr>
      <vt:lpstr>A128132735K_Latest</vt:lpstr>
      <vt:lpstr>A128132743K</vt:lpstr>
      <vt:lpstr>A128132743K_Data</vt:lpstr>
      <vt:lpstr>A128132743K_Latest</vt:lpstr>
      <vt:lpstr>A128132751K</vt:lpstr>
      <vt:lpstr>A128132751K_Data</vt:lpstr>
      <vt:lpstr>A128132751K_Latest</vt:lpstr>
      <vt:lpstr>A128132759C</vt:lpstr>
      <vt:lpstr>A128132759C_Data</vt:lpstr>
      <vt:lpstr>A128132759C_Latest</vt:lpstr>
      <vt:lpstr>A128132767C</vt:lpstr>
      <vt:lpstr>A128132767C_Data</vt:lpstr>
      <vt:lpstr>A128132767C_Latest</vt:lpstr>
      <vt:lpstr>A128132775C</vt:lpstr>
      <vt:lpstr>A128132775C_Data</vt:lpstr>
      <vt:lpstr>A128132775C_Latest</vt:lpstr>
      <vt:lpstr>A128132783C</vt:lpstr>
      <vt:lpstr>A128132783C_Data</vt:lpstr>
      <vt:lpstr>A128132783C_Latest</vt:lpstr>
      <vt:lpstr>A128132791C</vt:lpstr>
      <vt:lpstr>A128132791C_Data</vt:lpstr>
      <vt:lpstr>A128132791C_Latest</vt:lpstr>
      <vt:lpstr>A128132799W</vt:lpstr>
      <vt:lpstr>A128132799W_Data</vt:lpstr>
      <vt:lpstr>A128132799W_Latest</vt:lpstr>
      <vt:lpstr>A128132807K</vt:lpstr>
      <vt:lpstr>A128132807K_Data</vt:lpstr>
      <vt:lpstr>A128132807K_Latest</vt:lpstr>
      <vt:lpstr>A128132839C</vt:lpstr>
      <vt:lpstr>A128132839C_Data</vt:lpstr>
      <vt:lpstr>A128132839C_Latest</vt:lpstr>
      <vt:lpstr>A128132927C</vt:lpstr>
      <vt:lpstr>A128132927C_Data</vt:lpstr>
      <vt:lpstr>A128132927C_Latest</vt:lpstr>
      <vt:lpstr>A128133015F</vt:lpstr>
      <vt:lpstr>A128133015F_Data</vt:lpstr>
      <vt:lpstr>A128133015F_Latest</vt:lpstr>
      <vt:lpstr>A128133103F</vt:lpstr>
      <vt:lpstr>A128133103F_Data</vt:lpstr>
      <vt:lpstr>A128133103F_Latest</vt:lpstr>
      <vt:lpstr>A128133191T</vt:lpstr>
      <vt:lpstr>A128133191T_Data</vt:lpstr>
      <vt:lpstr>A128133191T_Latest</vt:lpstr>
      <vt:lpstr>A128133279K</vt:lpstr>
      <vt:lpstr>A128133279K_Data</vt:lpstr>
      <vt:lpstr>A128133279K_Latest</vt:lpstr>
      <vt:lpstr>A128133367K</vt:lpstr>
      <vt:lpstr>A128133367K_Data</vt:lpstr>
      <vt:lpstr>A128133367K_Latest</vt:lpstr>
      <vt:lpstr>A128133455K</vt:lpstr>
      <vt:lpstr>A128133455K_Data</vt:lpstr>
      <vt:lpstr>A128133455K_Latest</vt:lpstr>
      <vt:lpstr>A128133519K</vt:lpstr>
      <vt:lpstr>A128133519K_Data</vt:lpstr>
      <vt:lpstr>A128133519K_Latest</vt:lpstr>
      <vt:lpstr>A128133527K</vt:lpstr>
      <vt:lpstr>A128133527K_Data</vt:lpstr>
      <vt:lpstr>A128133527K_Latest</vt:lpstr>
      <vt:lpstr>A128133535K</vt:lpstr>
      <vt:lpstr>A128133535K_Data</vt:lpstr>
      <vt:lpstr>A128133535K_Latest</vt:lpstr>
      <vt:lpstr>A128133543K</vt:lpstr>
      <vt:lpstr>A128133543K_Data</vt:lpstr>
      <vt:lpstr>A128133543K_Latest</vt:lpstr>
      <vt:lpstr>A128133551K</vt:lpstr>
      <vt:lpstr>A128133551K_Data</vt:lpstr>
      <vt:lpstr>A128133551K_Latest</vt:lpstr>
      <vt:lpstr>A128133559C</vt:lpstr>
      <vt:lpstr>A128133559C_Data</vt:lpstr>
      <vt:lpstr>A128133559C_Latest</vt:lpstr>
      <vt:lpstr>A128133567C</vt:lpstr>
      <vt:lpstr>A128133567C_Data</vt:lpstr>
      <vt:lpstr>A128133567C_Latest</vt:lpstr>
      <vt:lpstr>A128133575C</vt:lpstr>
      <vt:lpstr>A128133575C_Data</vt:lpstr>
      <vt:lpstr>A128133575C_Latest</vt:lpstr>
      <vt:lpstr>A128133583C</vt:lpstr>
      <vt:lpstr>A128133583C_Data</vt:lpstr>
      <vt:lpstr>A128133583C_Latest</vt:lpstr>
      <vt:lpstr>A128133591C</vt:lpstr>
      <vt:lpstr>A128133591C_Data</vt:lpstr>
      <vt:lpstr>A128133591C_Latest</vt:lpstr>
      <vt:lpstr>A128133599W</vt:lpstr>
      <vt:lpstr>A128133599W_Data</vt:lpstr>
      <vt:lpstr>A128133599W_Latest</vt:lpstr>
      <vt:lpstr>A128133631K</vt:lpstr>
      <vt:lpstr>A128133631K_Data</vt:lpstr>
      <vt:lpstr>A128133631K_Latest</vt:lpstr>
      <vt:lpstr>A128133719C</vt:lpstr>
      <vt:lpstr>A128133719C_Data</vt:lpstr>
      <vt:lpstr>A128133719C_Latest</vt:lpstr>
      <vt:lpstr>A128133807C</vt:lpstr>
      <vt:lpstr>A128133807C_Data</vt:lpstr>
      <vt:lpstr>A128133807C_Latest</vt:lpstr>
      <vt:lpstr>A128133895R</vt:lpstr>
      <vt:lpstr>A128133895R_Data</vt:lpstr>
      <vt:lpstr>A128133895R_Latest</vt:lpstr>
      <vt:lpstr>A128133983R</vt:lpstr>
      <vt:lpstr>A128133983R_Data</vt:lpstr>
      <vt:lpstr>A128133983R_Latest</vt:lpstr>
      <vt:lpstr>A128134071T</vt:lpstr>
      <vt:lpstr>A128134071T_Data</vt:lpstr>
      <vt:lpstr>A128134071T_Latest</vt:lpstr>
      <vt:lpstr>A128134159K</vt:lpstr>
      <vt:lpstr>A128134159K_Data</vt:lpstr>
      <vt:lpstr>A128134159K_Latest</vt:lpstr>
      <vt:lpstr>A128134247K</vt:lpstr>
      <vt:lpstr>A128134247K_Data</vt:lpstr>
      <vt:lpstr>A128134247K_Latest</vt:lpstr>
      <vt:lpstr>A128134311T</vt:lpstr>
      <vt:lpstr>A128134311T_Data</vt:lpstr>
      <vt:lpstr>A128134311T_Latest</vt:lpstr>
      <vt:lpstr>A128134319K</vt:lpstr>
      <vt:lpstr>A128134319K_Data</vt:lpstr>
      <vt:lpstr>A128134319K_Latest</vt:lpstr>
      <vt:lpstr>A128134327K</vt:lpstr>
      <vt:lpstr>A128134327K_Data</vt:lpstr>
      <vt:lpstr>A128134327K_Latest</vt:lpstr>
      <vt:lpstr>A128134335K</vt:lpstr>
      <vt:lpstr>A128134335K_Data</vt:lpstr>
      <vt:lpstr>A128134335K_Latest</vt:lpstr>
      <vt:lpstr>A128134343K</vt:lpstr>
      <vt:lpstr>A128134343K_Data</vt:lpstr>
      <vt:lpstr>A128134343K_Latest</vt:lpstr>
      <vt:lpstr>A128134351K</vt:lpstr>
      <vt:lpstr>A128134351K_Data</vt:lpstr>
      <vt:lpstr>A128134351K_Latest</vt:lpstr>
      <vt:lpstr>A128134359C</vt:lpstr>
      <vt:lpstr>A128134359C_Data</vt:lpstr>
      <vt:lpstr>A128134359C_Latest</vt:lpstr>
      <vt:lpstr>A128134367C</vt:lpstr>
      <vt:lpstr>A128134367C_Data</vt:lpstr>
      <vt:lpstr>A128134367C_Latest</vt:lpstr>
      <vt:lpstr>A128134375C</vt:lpstr>
      <vt:lpstr>A128134375C_Data</vt:lpstr>
      <vt:lpstr>A128134375C_Latest</vt:lpstr>
      <vt:lpstr>A128134383C</vt:lpstr>
      <vt:lpstr>A128134383C_Data</vt:lpstr>
      <vt:lpstr>A128134383C_Latest</vt:lpstr>
      <vt:lpstr>A128134391C</vt:lpstr>
      <vt:lpstr>A128134391C_Data</vt:lpstr>
      <vt:lpstr>A128134391C_Latest</vt:lpstr>
      <vt:lpstr>A128134423K</vt:lpstr>
      <vt:lpstr>A128134423K_Data</vt:lpstr>
      <vt:lpstr>A128134423K_Latest</vt:lpstr>
      <vt:lpstr>A128134511K</vt:lpstr>
      <vt:lpstr>A128134511K_Data</vt:lpstr>
      <vt:lpstr>A128134511K_Latest</vt:lpstr>
      <vt:lpstr>A128134599R</vt:lpstr>
      <vt:lpstr>A128134599R_Data</vt:lpstr>
      <vt:lpstr>A128134599R_Latest</vt:lpstr>
      <vt:lpstr>A128134687R</vt:lpstr>
      <vt:lpstr>A128134687R_Data</vt:lpstr>
      <vt:lpstr>A128134687R_Latest</vt:lpstr>
      <vt:lpstr>A128134775R</vt:lpstr>
      <vt:lpstr>A128134775R_Data</vt:lpstr>
      <vt:lpstr>A128134775R_Latest</vt:lpstr>
      <vt:lpstr>A128134863R</vt:lpstr>
      <vt:lpstr>A128134863R_Data</vt:lpstr>
      <vt:lpstr>A128134863R_Latest</vt:lpstr>
      <vt:lpstr>A128134951R</vt:lpstr>
      <vt:lpstr>A128134951R_Data</vt:lpstr>
      <vt:lpstr>A128134951R_Latest</vt:lpstr>
      <vt:lpstr>A128135039K</vt:lpstr>
      <vt:lpstr>A128135039K_Data</vt:lpstr>
      <vt:lpstr>A128135039K_Latest</vt:lpstr>
      <vt:lpstr>A128135102R</vt:lpstr>
      <vt:lpstr>A128135102R_Data</vt:lpstr>
      <vt:lpstr>A128135102R_Latest</vt:lpstr>
      <vt:lpstr>A128135110R</vt:lpstr>
      <vt:lpstr>A128135110R_Data</vt:lpstr>
      <vt:lpstr>A128135110R_Latest</vt:lpstr>
      <vt:lpstr>A128135118J</vt:lpstr>
      <vt:lpstr>A128135118J_Data</vt:lpstr>
      <vt:lpstr>A128135118J_Latest</vt:lpstr>
      <vt:lpstr>A128135126J</vt:lpstr>
      <vt:lpstr>A128135126J_Data</vt:lpstr>
      <vt:lpstr>A128135126J_Latest</vt:lpstr>
      <vt:lpstr>A128135134J</vt:lpstr>
      <vt:lpstr>A128135134J_Data</vt:lpstr>
      <vt:lpstr>A128135134J_Latest</vt:lpstr>
      <vt:lpstr>A128135142J</vt:lpstr>
      <vt:lpstr>A128135142J_Data</vt:lpstr>
      <vt:lpstr>A128135142J_Latest</vt:lpstr>
      <vt:lpstr>A128135150J</vt:lpstr>
      <vt:lpstr>A128135150J_Data</vt:lpstr>
      <vt:lpstr>A128135150J_Latest</vt:lpstr>
      <vt:lpstr>A128135158A</vt:lpstr>
      <vt:lpstr>A128135158A_Data</vt:lpstr>
      <vt:lpstr>A128135158A_Latest</vt:lpstr>
      <vt:lpstr>A128135166A</vt:lpstr>
      <vt:lpstr>A128135166A_Data</vt:lpstr>
      <vt:lpstr>A128135166A_Latest</vt:lpstr>
      <vt:lpstr>A128135174A</vt:lpstr>
      <vt:lpstr>A128135174A_Data</vt:lpstr>
      <vt:lpstr>A128135174A_Latest</vt:lpstr>
      <vt:lpstr>A128135182A</vt:lpstr>
      <vt:lpstr>A128135182A_Data</vt:lpstr>
      <vt:lpstr>A128135182A_Latest</vt:lpstr>
      <vt:lpstr>A128135214J</vt:lpstr>
      <vt:lpstr>A128135214J_Data</vt:lpstr>
      <vt:lpstr>A128135214J_Latest</vt:lpstr>
      <vt:lpstr>A128135302J</vt:lpstr>
      <vt:lpstr>A128135302J_Data</vt:lpstr>
      <vt:lpstr>A128135302J_Latest</vt:lpstr>
      <vt:lpstr>A128135390V</vt:lpstr>
      <vt:lpstr>A128135390V_Data</vt:lpstr>
      <vt:lpstr>A128135390V_Latest</vt:lpstr>
      <vt:lpstr>A128135478L</vt:lpstr>
      <vt:lpstr>A128135478L_Data</vt:lpstr>
      <vt:lpstr>A128135478L_Latest</vt:lpstr>
      <vt:lpstr>A128135566L</vt:lpstr>
      <vt:lpstr>A128135566L_Data</vt:lpstr>
      <vt:lpstr>A128135566L_Latest</vt:lpstr>
      <vt:lpstr>A128135654L</vt:lpstr>
      <vt:lpstr>A128135654L_Data</vt:lpstr>
      <vt:lpstr>A128135654L_Latest</vt:lpstr>
      <vt:lpstr>A128135742L</vt:lpstr>
      <vt:lpstr>A128135742L_Data</vt:lpstr>
      <vt:lpstr>A128135742L_Latest</vt:lpstr>
      <vt:lpstr>A128135830L</vt:lpstr>
      <vt:lpstr>A128135830L_Data</vt:lpstr>
      <vt:lpstr>A128135830L_Latest</vt:lpstr>
      <vt:lpstr>A128135894X</vt:lpstr>
      <vt:lpstr>A128135894X_Data</vt:lpstr>
      <vt:lpstr>A128135894X_Latest</vt:lpstr>
      <vt:lpstr>A128135902L</vt:lpstr>
      <vt:lpstr>A128135902L_Data</vt:lpstr>
      <vt:lpstr>A128135902L_Latest</vt:lpstr>
      <vt:lpstr>A128135910L</vt:lpstr>
      <vt:lpstr>A128135910L_Data</vt:lpstr>
      <vt:lpstr>A128135910L_Latest</vt:lpstr>
      <vt:lpstr>A128135918F</vt:lpstr>
      <vt:lpstr>A128135918F_Data</vt:lpstr>
      <vt:lpstr>A128135918F_Latest</vt:lpstr>
      <vt:lpstr>A128135926F</vt:lpstr>
      <vt:lpstr>A128135926F_Data</vt:lpstr>
      <vt:lpstr>A128135926F_Latest</vt:lpstr>
      <vt:lpstr>A128135934F</vt:lpstr>
      <vt:lpstr>A128135934F_Data</vt:lpstr>
      <vt:lpstr>A128135934F_Latest</vt:lpstr>
      <vt:lpstr>A128135942F</vt:lpstr>
      <vt:lpstr>A128135942F_Data</vt:lpstr>
      <vt:lpstr>A128135942F_Latest</vt:lpstr>
      <vt:lpstr>A128135950F</vt:lpstr>
      <vt:lpstr>A128135950F_Data</vt:lpstr>
      <vt:lpstr>A128135950F_Latest</vt:lpstr>
      <vt:lpstr>A128135958X</vt:lpstr>
      <vt:lpstr>A128135958X_Data</vt:lpstr>
      <vt:lpstr>A128135958X_Latest</vt:lpstr>
      <vt:lpstr>A128135966X</vt:lpstr>
      <vt:lpstr>A128135966X_Data</vt:lpstr>
      <vt:lpstr>A128135966X_Latest</vt:lpstr>
      <vt:lpstr>A128135974X</vt:lpstr>
      <vt:lpstr>A128135974X_Data</vt:lpstr>
      <vt:lpstr>A128135974X_Latest</vt:lpstr>
      <vt:lpstr>A128136006J</vt:lpstr>
      <vt:lpstr>A128136006J_Data</vt:lpstr>
      <vt:lpstr>A128136006J_Latest</vt:lpstr>
      <vt:lpstr>A128136094V</vt:lpstr>
      <vt:lpstr>A128136094V_Data</vt:lpstr>
      <vt:lpstr>A128136094V_Latest</vt:lpstr>
      <vt:lpstr>A128136182V</vt:lpstr>
      <vt:lpstr>A128136182V_Data</vt:lpstr>
      <vt:lpstr>A128136182V_Latest</vt:lpstr>
      <vt:lpstr>A128136270V</vt:lpstr>
      <vt:lpstr>A128136270V_Data</vt:lpstr>
      <vt:lpstr>A128136270V_Latest</vt:lpstr>
      <vt:lpstr>A128136358L</vt:lpstr>
      <vt:lpstr>A128136358L_Data</vt:lpstr>
      <vt:lpstr>A128136358L_Latest</vt:lpstr>
      <vt:lpstr>A128136446L</vt:lpstr>
      <vt:lpstr>A128136446L_Data</vt:lpstr>
      <vt:lpstr>A128136446L_Latest</vt:lpstr>
      <vt:lpstr>A128136534L</vt:lpstr>
      <vt:lpstr>A128136534L_Data</vt:lpstr>
      <vt:lpstr>A128136534L_Latest</vt:lpstr>
      <vt:lpstr>A128136622L</vt:lpstr>
      <vt:lpstr>A128136622L_Data</vt:lpstr>
      <vt:lpstr>A128136622L_Latest</vt:lpstr>
      <vt:lpstr>A128136686X</vt:lpstr>
      <vt:lpstr>A128136686X_Data</vt:lpstr>
      <vt:lpstr>A128136686X_Latest</vt:lpstr>
      <vt:lpstr>A128136694X</vt:lpstr>
      <vt:lpstr>A128136694X_Data</vt:lpstr>
      <vt:lpstr>A128136694X_Latest</vt:lpstr>
      <vt:lpstr>A128136702L</vt:lpstr>
      <vt:lpstr>A128136702L_Data</vt:lpstr>
      <vt:lpstr>A128136702L_Latest</vt:lpstr>
      <vt:lpstr>A128136710L</vt:lpstr>
      <vt:lpstr>A128136710L_Data</vt:lpstr>
      <vt:lpstr>A128136710L_Latest</vt:lpstr>
      <vt:lpstr>A128136718F</vt:lpstr>
      <vt:lpstr>A128136718F_Data</vt:lpstr>
      <vt:lpstr>A128136718F_Latest</vt:lpstr>
      <vt:lpstr>A128136726F</vt:lpstr>
      <vt:lpstr>A128136726F_Data</vt:lpstr>
      <vt:lpstr>A128136726F_Latest</vt:lpstr>
      <vt:lpstr>A128136734F</vt:lpstr>
      <vt:lpstr>A128136734F_Data</vt:lpstr>
      <vt:lpstr>A128136734F_Latest</vt:lpstr>
      <vt:lpstr>A128136742F</vt:lpstr>
      <vt:lpstr>A128136742F_Data</vt:lpstr>
      <vt:lpstr>A128136742F_Latest</vt:lpstr>
      <vt:lpstr>A128136750F</vt:lpstr>
      <vt:lpstr>A128136750F_Data</vt:lpstr>
      <vt:lpstr>A128136750F_Latest</vt:lpstr>
      <vt:lpstr>A128136758X</vt:lpstr>
      <vt:lpstr>A128136758X_Data</vt:lpstr>
      <vt:lpstr>A128136758X_Latest</vt:lpstr>
      <vt:lpstr>A128136766X</vt:lpstr>
      <vt:lpstr>A128136766X_Data</vt:lpstr>
      <vt:lpstr>A128136766X_Latest</vt:lpstr>
      <vt:lpstr>A128136798T</vt:lpstr>
      <vt:lpstr>A128136798T_Data</vt:lpstr>
      <vt:lpstr>A128136798T_Latest</vt:lpstr>
      <vt:lpstr>A128136886T</vt:lpstr>
      <vt:lpstr>A128136886T_Data</vt:lpstr>
      <vt:lpstr>A128136886T_Latest</vt:lpstr>
      <vt:lpstr>A128136974T</vt:lpstr>
      <vt:lpstr>A128136974T_Data</vt:lpstr>
      <vt:lpstr>A128136974T_Latest</vt:lpstr>
      <vt:lpstr>A128137062V</vt:lpstr>
      <vt:lpstr>A128137062V_Data</vt:lpstr>
      <vt:lpstr>A128137062V_Latest</vt:lpstr>
      <vt:lpstr>A128137150V</vt:lpstr>
      <vt:lpstr>A128137150V_Data</vt:lpstr>
      <vt:lpstr>A128137150V_Latest</vt:lpstr>
      <vt:lpstr>A128137238L</vt:lpstr>
      <vt:lpstr>A128137238L_Data</vt:lpstr>
      <vt:lpstr>A128137238L_Latest</vt:lpstr>
      <vt:lpstr>A128137326L</vt:lpstr>
      <vt:lpstr>A128137326L_Data</vt:lpstr>
      <vt:lpstr>A128137326L_Latest</vt:lpstr>
      <vt:lpstr>A128137414L</vt:lpstr>
      <vt:lpstr>A128137414L_Data</vt:lpstr>
      <vt:lpstr>A128137414L_Latest</vt:lpstr>
      <vt:lpstr>A128137478X</vt:lpstr>
      <vt:lpstr>A128137478X_Data</vt:lpstr>
      <vt:lpstr>A128137478X_Latest</vt:lpstr>
      <vt:lpstr>A128137486X</vt:lpstr>
      <vt:lpstr>A128137486X_Data</vt:lpstr>
      <vt:lpstr>A128137486X_Latest</vt:lpstr>
      <vt:lpstr>A128137494X</vt:lpstr>
      <vt:lpstr>A128137494X_Data</vt:lpstr>
      <vt:lpstr>A128137494X_Latest</vt:lpstr>
      <vt:lpstr>A128137502L</vt:lpstr>
      <vt:lpstr>A128137502L_Data</vt:lpstr>
      <vt:lpstr>A128137502L_Latest</vt:lpstr>
      <vt:lpstr>A128137510L</vt:lpstr>
      <vt:lpstr>A128137510L_Data</vt:lpstr>
      <vt:lpstr>A128137510L_Latest</vt:lpstr>
      <vt:lpstr>A128137518F</vt:lpstr>
      <vt:lpstr>A128137518F_Data</vt:lpstr>
      <vt:lpstr>A128137518F_Latest</vt:lpstr>
      <vt:lpstr>A128137526F</vt:lpstr>
      <vt:lpstr>A128137526F_Data</vt:lpstr>
      <vt:lpstr>A128137526F_Latest</vt:lpstr>
      <vt:lpstr>A128137534F</vt:lpstr>
      <vt:lpstr>A128137534F_Data</vt:lpstr>
      <vt:lpstr>A128137534F_Latest</vt:lpstr>
      <vt:lpstr>A128137542F</vt:lpstr>
      <vt:lpstr>A128137542F_Data</vt:lpstr>
      <vt:lpstr>A128137542F_Latest</vt:lpstr>
      <vt:lpstr>A128137550F</vt:lpstr>
      <vt:lpstr>A128137550F_Data</vt:lpstr>
      <vt:lpstr>A128137550F_Latest</vt:lpstr>
      <vt:lpstr>A128137558X</vt:lpstr>
      <vt:lpstr>A128137558X_Data</vt:lpstr>
      <vt:lpstr>A128137558X_Latest</vt:lpstr>
      <vt:lpstr>A128137590X</vt:lpstr>
      <vt:lpstr>A128137590X_Data</vt:lpstr>
      <vt:lpstr>A128137590X_Latest</vt:lpstr>
      <vt:lpstr>A128137678T</vt:lpstr>
      <vt:lpstr>A128137678T_Data</vt:lpstr>
      <vt:lpstr>A128137678T_Latest</vt:lpstr>
      <vt:lpstr>A128137766T</vt:lpstr>
      <vt:lpstr>A128137766T_Data</vt:lpstr>
      <vt:lpstr>A128137766T_Latest</vt:lpstr>
      <vt:lpstr>A128137854T</vt:lpstr>
      <vt:lpstr>A128137854T_Data</vt:lpstr>
      <vt:lpstr>A128137854T_Latest</vt:lpstr>
      <vt:lpstr>A128137942T</vt:lpstr>
      <vt:lpstr>A128137942T_Data</vt:lpstr>
      <vt:lpstr>A128137942T_Latest</vt:lpstr>
      <vt:lpstr>A128138030V</vt:lpstr>
      <vt:lpstr>A128138030V_Data</vt:lpstr>
      <vt:lpstr>A128138030V_Latest</vt:lpstr>
      <vt:lpstr>A128138118L</vt:lpstr>
      <vt:lpstr>A128138118L_Data</vt:lpstr>
      <vt:lpstr>A128138118L_Latest</vt:lpstr>
      <vt:lpstr>A128138206L</vt:lpstr>
      <vt:lpstr>A128138206L_Data</vt:lpstr>
      <vt:lpstr>A128138206L_Latest</vt:lpstr>
      <vt:lpstr>A128138271J</vt:lpstr>
      <vt:lpstr>A128138271J_Data</vt:lpstr>
      <vt:lpstr>A128138271J_Latest</vt:lpstr>
      <vt:lpstr>A128138279A</vt:lpstr>
      <vt:lpstr>A128138279A_Data</vt:lpstr>
      <vt:lpstr>A128138279A_Latest</vt:lpstr>
      <vt:lpstr>A128138287A</vt:lpstr>
      <vt:lpstr>A128138287A_Data</vt:lpstr>
      <vt:lpstr>A128138287A_Latest</vt:lpstr>
      <vt:lpstr>A128138295A</vt:lpstr>
      <vt:lpstr>A128138295A_Data</vt:lpstr>
      <vt:lpstr>A128138295A_Latest</vt:lpstr>
      <vt:lpstr>A128138303R</vt:lpstr>
      <vt:lpstr>A128138303R_Data</vt:lpstr>
      <vt:lpstr>A128138303R_Latest</vt:lpstr>
      <vt:lpstr>A128138311R</vt:lpstr>
      <vt:lpstr>A128138311R_Data</vt:lpstr>
      <vt:lpstr>A128138311R_Latest</vt:lpstr>
      <vt:lpstr>A128138319J</vt:lpstr>
      <vt:lpstr>A128138319J_Data</vt:lpstr>
      <vt:lpstr>A128138319J_Latest</vt:lpstr>
      <vt:lpstr>A128138327J</vt:lpstr>
      <vt:lpstr>A128138327J_Data</vt:lpstr>
      <vt:lpstr>A128138327J_Latest</vt:lpstr>
      <vt:lpstr>A128138335J</vt:lpstr>
      <vt:lpstr>A128138335J_Data</vt:lpstr>
      <vt:lpstr>A128138335J_Latest</vt:lpstr>
      <vt:lpstr>A128138343J</vt:lpstr>
      <vt:lpstr>A128138343J_Data</vt:lpstr>
      <vt:lpstr>A128138343J_Latest</vt:lpstr>
      <vt:lpstr>A128138351J</vt:lpstr>
      <vt:lpstr>A128138351J_Data</vt:lpstr>
      <vt:lpstr>A128138351J_Latest</vt:lpstr>
      <vt:lpstr>A128138383A</vt:lpstr>
      <vt:lpstr>A128138383A_Data</vt:lpstr>
      <vt:lpstr>A128138383A_Latest</vt:lpstr>
      <vt:lpstr>A128138471A</vt:lpstr>
      <vt:lpstr>A128138471A_Data</vt:lpstr>
      <vt:lpstr>A128138471A_Latest</vt:lpstr>
      <vt:lpstr>A128138559V</vt:lpstr>
      <vt:lpstr>A128138559V_Data</vt:lpstr>
      <vt:lpstr>A128138559V_Latest</vt:lpstr>
      <vt:lpstr>A128138647V</vt:lpstr>
      <vt:lpstr>A128138647V_Data</vt:lpstr>
      <vt:lpstr>A128138647V_Latest</vt:lpstr>
      <vt:lpstr>A128138735V</vt:lpstr>
      <vt:lpstr>A128138735V_Data</vt:lpstr>
      <vt:lpstr>A128138735V_Latest</vt:lpstr>
      <vt:lpstr>A128138823V</vt:lpstr>
      <vt:lpstr>A128138823V_Data</vt:lpstr>
      <vt:lpstr>A128138823V_Latest</vt:lpstr>
      <vt:lpstr>A128138911V</vt:lpstr>
      <vt:lpstr>A128138911V_Data</vt:lpstr>
      <vt:lpstr>A128138911V_Latest</vt:lpstr>
      <vt:lpstr>A128138999X</vt:lpstr>
      <vt:lpstr>A128138999X_Data</vt:lpstr>
      <vt:lpstr>A128138999X_Latest</vt:lpstr>
      <vt:lpstr>A128139063J</vt:lpstr>
      <vt:lpstr>A128139063J_Data</vt:lpstr>
      <vt:lpstr>A128139063J_Latest</vt:lpstr>
      <vt:lpstr>A128139071J</vt:lpstr>
      <vt:lpstr>A128139071J_Data</vt:lpstr>
      <vt:lpstr>A128139071J_Latest</vt:lpstr>
      <vt:lpstr>A128139079A</vt:lpstr>
      <vt:lpstr>A128139079A_Data</vt:lpstr>
      <vt:lpstr>A128139079A_Latest</vt:lpstr>
      <vt:lpstr>A128139087A</vt:lpstr>
      <vt:lpstr>A128139087A_Data</vt:lpstr>
      <vt:lpstr>A128139087A_Latest</vt:lpstr>
      <vt:lpstr>A128139095A</vt:lpstr>
      <vt:lpstr>A128139095A_Data</vt:lpstr>
      <vt:lpstr>A128139095A_Latest</vt:lpstr>
      <vt:lpstr>A128139103R</vt:lpstr>
      <vt:lpstr>A128139103R_Data</vt:lpstr>
      <vt:lpstr>A128139103R_Latest</vt:lpstr>
      <vt:lpstr>A128139111R</vt:lpstr>
      <vt:lpstr>A128139111R_Data</vt:lpstr>
      <vt:lpstr>A128139111R_Latest</vt:lpstr>
      <vt:lpstr>A128139119J</vt:lpstr>
      <vt:lpstr>A128139119J_Data</vt:lpstr>
      <vt:lpstr>A128139119J_Latest</vt:lpstr>
      <vt:lpstr>A128139127J</vt:lpstr>
      <vt:lpstr>A128139127J_Data</vt:lpstr>
      <vt:lpstr>A128139127J_Latest</vt:lpstr>
      <vt:lpstr>A128139135J</vt:lpstr>
      <vt:lpstr>A128139135J_Data</vt:lpstr>
      <vt:lpstr>A128139135J_Latest</vt:lpstr>
      <vt:lpstr>A128139143J</vt:lpstr>
      <vt:lpstr>A128139143J_Data</vt:lpstr>
      <vt:lpstr>A128139143J_Latest</vt:lpstr>
      <vt:lpstr>A128139175A</vt:lpstr>
      <vt:lpstr>A128139175A_Data</vt:lpstr>
      <vt:lpstr>A128139175A_Latest</vt:lpstr>
      <vt:lpstr>A128139263A</vt:lpstr>
      <vt:lpstr>A128139263A_Data</vt:lpstr>
      <vt:lpstr>A128139263A_Latest</vt:lpstr>
      <vt:lpstr>A128139351A</vt:lpstr>
      <vt:lpstr>A128139351A_Data</vt:lpstr>
      <vt:lpstr>A128139351A_Latest</vt:lpstr>
      <vt:lpstr>A128139439V</vt:lpstr>
      <vt:lpstr>A128139439V_Data</vt:lpstr>
      <vt:lpstr>A128139439V_Latest</vt:lpstr>
      <vt:lpstr>A128139527V</vt:lpstr>
      <vt:lpstr>A128139527V_Data</vt:lpstr>
      <vt:lpstr>A128139527V_Latest</vt:lpstr>
      <vt:lpstr>A128139615V</vt:lpstr>
      <vt:lpstr>A128139615V_Data</vt:lpstr>
      <vt:lpstr>A128139615V_Latest</vt:lpstr>
      <vt:lpstr>A128139703V</vt:lpstr>
      <vt:lpstr>A128139703V_Data</vt:lpstr>
      <vt:lpstr>A128139703V_Latest</vt:lpstr>
      <vt:lpstr>A128139791F</vt:lpstr>
      <vt:lpstr>A128139791F_Data</vt:lpstr>
      <vt:lpstr>A128139791F_Latest</vt:lpstr>
      <vt:lpstr>A128139855F</vt:lpstr>
      <vt:lpstr>A128139855F_Data</vt:lpstr>
      <vt:lpstr>A128139855F_Latest</vt:lpstr>
      <vt:lpstr>A128139863F</vt:lpstr>
      <vt:lpstr>A128139863F_Data</vt:lpstr>
      <vt:lpstr>A128139863F_Latest</vt:lpstr>
      <vt:lpstr>A128139871F</vt:lpstr>
      <vt:lpstr>A128139871F_Data</vt:lpstr>
      <vt:lpstr>A128139871F_Latest</vt:lpstr>
      <vt:lpstr>A128139879X</vt:lpstr>
      <vt:lpstr>A128139879X_Data</vt:lpstr>
      <vt:lpstr>A128139879X_Latest</vt:lpstr>
      <vt:lpstr>A128139887X</vt:lpstr>
      <vt:lpstr>A128139887X_Data</vt:lpstr>
      <vt:lpstr>A128139887X_Latest</vt:lpstr>
      <vt:lpstr>A128139895X</vt:lpstr>
      <vt:lpstr>A128139895X_Data</vt:lpstr>
      <vt:lpstr>A128139895X_Latest</vt:lpstr>
      <vt:lpstr>A128139903L</vt:lpstr>
      <vt:lpstr>A128139903L_Data</vt:lpstr>
      <vt:lpstr>A128139903L_Latest</vt:lpstr>
      <vt:lpstr>A128139911L</vt:lpstr>
      <vt:lpstr>A128139911L_Data</vt:lpstr>
      <vt:lpstr>A128139911L_Latest</vt:lpstr>
      <vt:lpstr>A128139919F</vt:lpstr>
      <vt:lpstr>A128139919F_Data</vt:lpstr>
      <vt:lpstr>A128139919F_Latest</vt:lpstr>
      <vt:lpstr>A128139927F</vt:lpstr>
      <vt:lpstr>A128139927F_Data</vt:lpstr>
      <vt:lpstr>A128139927F_Latest</vt:lpstr>
      <vt:lpstr>A128139935F</vt:lpstr>
      <vt:lpstr>A128139935F_Data</vt:lpstr>
      <vt:lpstr>A128139935F_Latest</vt:lpstr>
      <vt:lpstr>A128139967X</vt:lpstr>
      <vt:lpstr>A128139967X_Data</vt:lpstr>
      <vt:lpstr>A128139967X_Latest</vt:lpstr>
      <vt:lpstr>A128140055F</vt:lpstr>
      <vt:lpstr>A128140055F_Data</vt:lpstr>
      <vt:lpstr>A128140055F_Latest</vt:lpstr>
      <vt:lpstr>A128140143F</vt:lpstr>
      <vt:lpstr>A128140143F_Data</vt:lpstr>
      <vt:lpstr>A128140143F_Latest</vt:lpstr>
      <vt:lpstr>A128140231F</vt:lpstr>
      <vt:lpstr>A128140231F_Data</vt:lpstr>
      <vt:lpstr>A128140231F_Latest</vt:lpstr>
      <vt:lpstr>A128140319X</vt:lpstr>
      <vt:lpstr>A128140319X_Data</vt:lpstr>
      <vt:lpstr>A128140319X_Latest</vt:lpstr>
      <vt:lpstr>A128140407X</vt:lpstr>
      <vt:lpstr>A128140407X_Data</vt:lpstr>
      <vt:lpstr>A128140407X_Latest</vt:lpstr>
      <vt:lpstr>A128140495K</vt:lpstr>
      <vt:lpstr>A128140495K_Data</vt:lpstr>
      <vt:lpstr>A128140495K_Latest</vt:lpstr>
      <vt:lpstr>A128140583K</vt:lpstr>
      <vt:lpstr>A128140583K_Data</vt:lpstr>
      <vt:lpstr>A128140583K_Latest</vt:lpstr>
      <vt:lpstr>A128140646J</vt:lpstr>
      <vt:lpstr>A128140646J_Data</vt:lpstr>
      <vt:lpstr>A128140646J_Latest</vt:lpstr>
      <vt:lpstr>A128140654J</vt:lpstr>
      <vt:lpstr>A128140654J_Data</vt:lpstr>
      <vt:lpstr>A128140654J_Latest</vt:lpstr>
      <vt:lpstr>A128140662J</vt:lpstr>
      <vt:lpstr>A128140662J_Data</vt:lpstr>
      <vt:lpstr>A128140662J_Latest</vt:lpstr>
      <vt:lpstr>A128140670J</vt:lpstr>
      <vt:lpstr>A128140670J_Data</vt:lpstr>
      <vt:lpstr>A128140670J_Latest</vt:lpstr>
      <vt:lpstr>A128140678A</vt:lpstr>
      <vt:lpstr>A128140678A_Data</vt:lpstr>
      <vt:lpstr>A128140678A_Latest</vt:lpstr>
      <vt:lpstr>A128140686A</vt:lpstr>
      <vt:lpstr>A128140686A_Data</vt:lpstr>
      <vt:lpstr>A128140686A_Latest</vt:lpstr>
      <vt:lpstr>A128140694A</vt:lpstr>
      <vt:lpstr>A128140694A_Data</vt:lpstr>
      <vt:lpstr>A128140694A_Latest</vt:lpstr>
      <vt:lpstr>A128140702R</vt:lpstr>
      <vt:lpstr>A128140702R_Data</vt:lpstr>
      <vt:lpstr>A128140702R_Latest</vt:lpstr>
      <vt:lpstr>A128140710R</vt:lpstr>
      <vt:lpstr>A128140710R_Data</vt:lpstr>
      <vt:lpstr>A128140710R_Latest</vt:lpstr>
      <vt:lpstr>A128140718J</vt:lpstr>
      <vt:lpstr>A128140718J_Data</vt:lpstr>
      <vt:lpstr>A128140718J_Latest</vt:lpstr>
      <vt:lpstr>A128140726J</vt:lpstr>
      <vt:lpstr>A128140726J_Data</vt:lpstr>
      <vt:lpstr>A128140726J_Latest</vt:lpstr>
      <vt:lpstr>A128140758A</vt:lpstr>
      <vt:lpstr>A128140758A_Data</vt:lpstr>
      <vt:lpstr>A128140758A_Latest</vt:lpstr>
      <vt:lpstr>A128140846A</vt:lpstr>
      <vt:lpstr>A128140846A_Data</vt:lpstr>
      <vt:lpstr>A128140846A_Latest</vt:lpstr>
      <vt:lpstr>A128140934A</vt:lpstr>
      <vt:lpstr>A128140934A_Data</vt:lpstr>
      <vt:lpstr>A128140934A_Latest</vt:lpstr>
      <vt:lpstr>A128141022C</vt:lpstr>
      <vt:lpstr>A128141022C_Data</vt:lpstr>
      <vt:lpstr>A128141022C_Latest</vt:lpstr>
      <vt:lpstr>A128141110C</vt:lpstr>
      <vt:lpstr>A128141110C_Data</vt:lpstr>
      <vt:lpstr>A128141110C_Latest</vt:lpstr>
      <vt:lpstr>A128141198J</vt:lpstr>
      <vt:lpstr>A128141198J_Data</vt:lpstr>
      <vt:lpstr>A128141198J_Latest</vt:lpstr>
      <vt:lpstr>A128141286J</vt:lpstr>
      <vt:lpstr>A128141286J_Data</vt:lpstr>
      <vt:lpstr>A128141286J_Latest</vt:lpstr>
      <vt:lpstr>A128141374J</vt:lpstr>
      <vt:lpstr>A128141374J_Data</vt:lpstr>
      <vt:lpstr>A128141374J_Latest</vt:lpstr>
      <vt:lpstr>A128141438J</vt:lpstr>
      <vt:lpstr>A128141438J_Data</vt:lpstr>
      <vt:lpstr>A128141438J_Latest</vt:lpstr>
      <vt:lpstr>A128141446J</vt:lpstr>
      <vt:lpstr>A128141446J_Data</vt:lpstr>
      <vt:lpstr>A128141446J_Latest</vt:lpstr>
      <vt:lpstr>A128141454J</vt:lpstr>
      <vt:lpstr>A128141454J_Data</vt:lpstr>
      <vt:lpstr>A128141454J_Latest</vt:lpstr>
      <vt:lpstr>A128141462J</vt:lpstr>
      <vt:lpstr>A128141462J_Data</vt:lpstr>
      <vt:lpstr>A128141462J_Latest</vt:lpstr>
      <vt:lpstr>A128141470J</vt:lpstr>
      <vt:lpstr>A128141470J_Data</vt:lpstr>
      <vt:lpstr>A128141470J_Latest</vt:lpstr>
      <vt:lpstr>A128141478A</vt:lpstr>
      <vt:lpstr>A128141478A_Data</vt:lpstr>
      <vt:lpstr>A128141478A_Latest</vt:lpstr>
      <vt:lpstr>A128141486A</vt:lpstr>
      <vt:lpstr>A128141486A_Data</vt:lpstr>
      <vt:lpstr>A128141486A_Latest</vt:lpstr>
      <vt:lpstr>A128141494A</vt:lpstr>
      <vt:lpstr>A128141494A_Data</vt:lpstr>
      <vt:lpstr>A128141494A_Latest</vt:lpstr>
      <vt:lpstr>A128141502R</vt:lpstr>
      <vt:lpstr>A128141502R_Data</vt:lpstr>
      <vt:lpstr>A128141502R_Latest</vt:lpstr>
      <vt:lpstr>A128141510R</vt:lpstr>
      <vt:lpstr>A128141510R_Data</vt:lpstr>
      <vt:lpstr>A128141510R_Latest</vt:lpstr>
      <vt:lpstr>A128141518J</vt:lpstr>
      <vt:lpstr>A128141518J_Data</vt:lpstr>
      <vt:lpstr>A128141518J_Latest</vt:lpstr>
      <vt:lpstr>A128141550J</vt:lpstr>
      <vt:lpstr>A128141550J_Data</vt:lpstr>
      <vt:lpstr>A128141550J_Latest</vt:lpstr>
      <vt:lpstr>A128141638A</vt:lpstr>
      <vt:lpstr>A128141638A_Data</vt:lpstr>
      <vt:lpstr>A128141638A_Latest</vt:lpstr>
      <vt:lpstr>A128141726A</vt:lpstr>
      <vt:lpstr>A128141726A_Data</vt:lpstr>
      <vt:lpstr>A128141726A_Latest</vt:lpstr>
      <vt:lpstr>A128141814A</vt:lpstr>
      <vt:lpstr>A128141814A_Data</vt:lpstr>
      <vt:lpstr>A128141814A_Latest</vt:lpstr>
      <vt:lpstr>A128141902A</vt:lpstr>
      <vt:lpstr>A128141902A_Data</vt:lpstr>
      <vt:lpstr>A128141902A_Latest</vt:lpstr>
      <vt:lpstr>A128141990L</vt:lpstr>
      <vt:lpstr>A128141990L_Data</vt:lpstr>
      <vt:lpstr>A128141990L_Latest</vt:lpstr>
      <vt:lpstr>A128142078J</vt:lpstr>
      <vt:lpstr>A128142078J_Data</vt:lpstr>
      <vt:lpstr>A128142078J_Latest</vt:lpstr>
      <vt:lpstr>A128142166J</vt:lpstr>
      <vt:lpstr>A128142166J_Data</vt:lpstr>
      <vt:lpstr>A128142166J_Latest</vt:lpstr>
      <vt:lpstr>A128142230R</vt:lpstr>
      <vt:lpstr>A128142230R_Data</vt:lpstr>
      <vt:lpstr>A128142230R_Latest</vt:lpstr>
      <vt:lpstr>A128142238J</vt:lpstr>
      <vt:lpstr>A128142238J_Data</vt:lpstr>
      <vt:lpstr>A128142238J_Latest</vt:lpstr>
      <vt:lpstr>A128142246J</vt:lpstr>
      <vt:lpstr>A128142246J_Data</vt:lpstr>
      <vt:lpstr>A128142246J_Latest</vt:lpstr>
      <vt:lpstr>A128142254J</vt:lpstr>
      <vt:lpstr>A128142254J_Data</vt:lpstr>
      <vt:lpstr>A128142254J_Latest</vt:lpstr>
      <vt:lpstr>A128142262J</vt:lpstr>
      <vt:lpstr>A128142262J_Data</vt:lpstr>
      <vt:lpstr>A128142262J_Latest</vt:lpstr>
      <vt:lpstr>A128142270J</vt:lpstr>
      <vt:lpstr>A128142270J_Data</vt:lpstr>
      <vt:lpstr>A128142270J_Latest</vt:lpstr>
      <vt:lpstr>A128142278A</vt:lpstr>
      <vt:lpstr>A128142278A_Data</vt:lpstr>
      <vt:lpstr>A128142278A_Latest</vt:lpstr>
      <vt:lpstr>A128142286A</vt:lpstr>
      <vt:lpstr>A128142286A_Data</vt:lpstr>
      <vt:lpstr>A128142286A_Latest</vt:lpstr>
      <vt:lpstr>A128142294A</vt:lpstr>
      <vt:lpstr>A128142294A_Data</vt:lpstr>
      <vt:lpstr>A128142294A_Latest</vt:lpstr>
      <vt:lpstr>A128142302R</vt:lpstr>
      <vt:lpstr>A128142302R_Data</vt:lpstr>
      <vt:lpstr>A128142302R_Latest</vt:lpstr>
      <vt:lpstr>A128142310R</vt:lpstr>
      <vt:lpstr>A128142310R_Data</vt:lpstr>
      <vt:lpstr>A128142310R_Latest</vt:lpstr>
      <vt:lpstr>A128142342J</vt:lpstr>
      <vt:lpstr>A128142342J_Data</vt:lpstr>
      <vt:lpstr>A128142342J_Latest</vt:lpstr>
      <vt:lpstr>A128142430J</vt:lpstr>
      <vt:lpstr>A128142430J_Data</vt:lpstr>
      <vt:lpstr>A128142430J_Latest</vt:lpstr>
      <vt:lpstr>A128142518A</vt:lpstr>
      <vt:lpstr>A128142518A_Data</vt:lpstr>
      <vt:lpstr>A128142518A_Latest</vt:lpstr>
      <vt:lpstr>A128142606A</vt:lpstr>
      <vt:lpstr>A128142606A_Data</vt:lpstr>
      <vt:lpstr>A128142606A_Latest</vt:lpstr>
      <vt:lpstr>A128142694L</vt:lpstr>
      <vt:lpstr>A128142694L_Data</vt:lpstr>
      <vt:lpstr>A128142694L_Latest</vt:lpstr>
      <vt:lpstr>A128142782L</vt:lpstr>
      <vt:lpstr>A128142782L_Data</vt:lpstr>
      <vt:lpstr>A128142782L_Latest</vt:lpstr>
      <vt:lpstr>A128142870L</vt:lpstr>
      <vt:lpstr>A128142870L_Data</vt:lpstr>
      <vt:lpstr>A128142870L_Latest</vt:lpstr>
      <vt:lpstr>A128142958F</vt:lpstr>
      <vt:lpstr>A128142958F_Data</vt:lpstr>
      <vt:lpstr>A128142958F_Latest</vt:lpstr>
      <vt:lpstr>A128143022R</vt:lpstr>
      <vt:lpstr>A128143022R_Data</vt:lpstr>
      <vt:lpstr>A128143022R_Latest</vt:lpstr>
      <vt:lpstr>A128143030R</vt:lpstr>
      <vt:lpstr>A128143030R_Data</vt:lpstr>
      <vt:lpstr>A128143030R_Latest</vt:lpstr>
      <vt:lpstr>A128143038J</vt:lpstr>
      <vt:lpstr>A128143038J_Data</vt:lpstr>
      <vt:lpstr>A128143038J_Latest</vt:lpstr>
      <vt:lpstr>A128143046J</vt:lpstr>
      <vt:lpstr>A128143046J_Data</vt:lpstr>
      <vt:lpstr>A128143046J_Latest</vt:lpstr>
      <vt:lpstr>A128143054J</vt:lpstr>
      <vt:lpstr>A128143054J_Data</vt:lpstr>
      <vt:lpstr>A128143054J_Latest</vt:lpstr>
      <vt:lpstr>A128143062J</vt:lpstr>
      <vt:lpstr>A128143062J_Data</vt:lpstr>
      <vt:lpstr>A128143062J_Latest</vt:lpstr>
      <vt:lpstr>A128143070J</vt:lpstr>
      <vt:lpstr>A128143070J_Data</vt:lpstr>
      <vt:lpstr>A128143070J_Latest</vt:lpstr>
      <vt:lpstr>A128143078A</vt:lpstr>
      <vt:lpstr>A128143078A_Data</vt:lpstr>
      <vt:lpstr>A128143078A_Latest</vt:lpstr>
      <vt:lpstr>A128143086A</vt:lpstr>
      <vt:lpstr>A128143086A_Data</vt:lpstr>
      <vt:lpstr>A128143086A_Latest</vt:lpstr>
      <vt:lpstr>A128143094A</vt:lpstr>
      <vt:lpstr>A128143094A_Data</vt:lpstr>
      <vt:lpstr>A128143094A_Latest</vt:lpstr>
      <vt:lpstr>A128143102R</vt:lpstr>
      <vt:lpstr>A128143102R_Data</vt:lpstr>
      <vt:lpstr>A128143102R_Latest</vt:lpstr>
      <vt:lpstr>A128143134J</vt:lpstr>
      <vt:lpstr>A128143134J_Data</vt:lpstr>
      <vt:lpstr>A128143134J_Latest</vt:lpstr>
      <vt:lpstr>A128143222J</vt:lpstr>
      <vt:lpstr>A128143222J_Data</vt:lpstr>
      <vt:lpstr>A128143222J_Latest</vt:lpstr>
      <vt:lpstr>A128143310J</vt:lpstr>
      <vt:lpstr>A128143310J_Data</vt:lpstr>
      <vt:lpstr>A128143310J_Latest</vt:lpstr>
      <vt:lpstr>A128143398L</vt:lpstr>
      <vt:lpstr>A128143398L_Data</vt:lpstr>
      <vt:lpstr>A128143398L_Latest</vt:lpstr>
      <vt:lpstr>A128143486L</vt:lpstr>
      <vt:lpstr>A128143486L_Data</vt:lpstr>
      <vt:lpstr>A128143486L_Latest</vt:lpstr>
      <vt:lpstr>A128143574L</vt:lpstr>
      <vt:lpstr>A128143574L_Data</vt:lpstr>
      <vt:lpstr>A128143574L_Latest</vt:lpstr>
      <vt:lpstr>A128143662L</vt:lpstr>
      <vt:lpstr>A128143662L_Data</vt:lpstr>
      <vt:lpstr>A128143662L_Latest</vt:lpstr>
      <vt:lpstr>A128143750L</vt:lpstr>
      <vt:lpstr>A128143750L_Data</vt:lpstr>
      <vt:lpstr>A128143750L_Latest</vt:lpstr>
      <vt:lpstr>A128143815R</vt:lpstr>
      <vt:lpstr>A128143815R_Data</vt:lpstr>
      <vt:lpstr>A128143815R_Latest</vt:lpstr>
      <vt:lpstr>A128143823R</vt:lpstr>
      <vt:lpstr>A128143823R_Data</vt:lpstr>
      <vt:lpstr>A128143823R_Latest</vt:lpstr>
      <vt:lpstr>A128143831R</vt:lpstr>
      <vt:lpstr>A128143831R_Data</vt:lpstr>
      <vt:lpstr>A128143831R_Latest</vt:lpstr>
      <vt:lpstr>A128143839J</vt:lpstr>
      <vt:lpstr>A128143839J_Data</vt:lpstr>
      <vt:lpstr>A128143839J_Latest</vt:lpstr>
      <vt:lpstr>A128143847J</vt:lpstr>
      <vt:lpstr>A128143847J_Data</vt:lpstr>
      <vt:lpstr>A128143847J_Latest</vt:lpstr>
      <vt:lpstr>A128143855J</vt:lpstr>
      <vt:lpstr>A128143855J_Data</vt:lpstr>
      <vt:lpstr>A128143855J_Latest</vt:lpstr>
      <vt:lpstr>A128143863J</vt:lpstr>
      <vt:lpstr>A128143863J_Data</vt:lpstr>
      <vt:lpstr>A128143863J_Latest</vt:lpstr>
      <vt:lpstr>A128143871J</vt:lpstr>
      <vt:lpstr>A128143871J_Data</vt:lpstr>
      <vt:lpstr>A128143871J_Latest</vt:lpstr>
      <vt:lpstr>A128143879A</vt:lpstr>
      <vt:lpstr>A128143879A_Data</vt:lpstr>
      <vt:lpstr>A128143879A_Latest</vt:lpstr>
      <vt:lpstr>A128143887A</vt:lpstr>
      <vt:lpstr>A128143887A_Data</vt:lpstr>
      <vt:lpstr>A128143887A_Latest</vt:lpstr>
      <vt:lpstr>A128143895A</vt:lpstr>
      <vt:lpstr>A128143895A_Data</vt:lpstr>
      <vt:lpstr>A128143895A_Latest</vt:lpstr>
      <vt:lpstr>A128143927J</vt:lpstr>
      <vt:lpstr>A128143927J_Data</vt:lpstr>
      <vt:lpstr>A128143927J_Latest</vt:lpstr>
      <vt:lpstr>A128144015K</vt:lpstr>
      <vt:lpstr>A128144015K_Data</vt:lpstr>
      <vt:lpstr>A128144015K_Latest</vt:lpstr>
      <vt:lpstr>A128144103K</vt:lpstr>
      <vt:lpstr>A128144103K_Data</vt:lpstr>
      <vt:lpstr>A128144103K_Latest</vt:lpstr>
      <vt:lpstr>A128144191W</vt:lpstr>
      <vt:lpstr>A128144191W_Data</vt:lpstr>
      <vt:lpstr>A128144191W_Latest</vt:lpstr>
      <vt:lpstr>A128144279R</vt:lpstr>
      <vt:lpstr>A128144279R_Data</vt:lpstr>
      <vt:lpstr>A128144279R_Latest</vt:lpstr>
      <vt:lpstr>A128144367R</vt:lpstr>
      <vt:lpstr>A128144367R_Data</vt:lpstr>
      <vt:lpstr>A128144367R_Latest</vt:lpstr>
      <vt:lpstr>A128144455R</vt:lpstr>
      <vt:lpstr>A128144455R_Data</vt:lpstr>
      <vt:lpstr>A128144455R_Latest</vt:lpstr>
      <vt:lpstr>A128144543R</vt:lpstr>
      <vt:lpstr>A128144543R_Data</vt:lpstr>
      <vt:lpstr>A128144543R_Latest</vt:lpstr>
      <vt:lpstr>A128144607R</vt:lpstr>
      <vt:lpstr>A128144607R_Data</vt:lpstr>
      <vt:lpstr>A128144607R_Latest</vt:lpstr>
      <vt:lpstr>A128144615R</vt:lpstr>
      <vt:lpstr>A128144615R_Data</vt:lpstr>
      <vt:lpstr>A128144615R_Latest</vt:lpstr>
      <vt:lpstr>A128144623R</vt:lpstr>
      <vt:lpstr>A128144623R_Data</vt:lpstr>
      <vt:lpstr>A128144623R_Latest</vt:lpstr>
      <vt:lpstr>A128144631R</vt:lpstr>
      <vt:lpstr>A128144631R_Data</vt:lpstr>
      <vt:lpstr>A128144631R_Latest</vt:lpstr>
      <vt:lpstr>A128144639J</vt:lpstr>
      <vt:lpstr>A128144639J_Data</vt:lpstr>
      <vt:lpstr>A128144639J_Latest</vt:lpstr>
      <vt:lpstr>A128144647J</vt:lpstr>
      <vt:lpstr>A128144647J_Data</vt:lpstr>
      <vt:lpstr>A128144647J_Latest</vt:lpstr>
      <vt:lpstr>A128144655J</vt:lpstr>
      <vt:lpstr>A128144655J_Data</vt:lpstr>
      <vt:lpstr>A128144655J_Latest</vt:lpstr>
      <vt:lpstr>A128144663J</vt:lpstr>
      <vt:lpstr>A128144663J_Data</vt:lpstr>
      <vt:lpstr>A128144663J_Latest</vt:lpstr>
      <vt:lpstr>A128144671J</vt:lpstr>
      <vt:lpstr>A128144671J_Data</vt:lpstr>
      <vt:lpstr>A128144671J_Latest</vt:lpstr>
      <vt:lpstr>A128144679A</vt:lpstr>
      <vt:lpstr>A128144679A_Data</vt:lpstr>
      <vt:lpstr>A128144679A_Latest</vt:lpstr>
      <vt:lpstr>A128144687A</vt:lpstr>
      <vt:lpstr>A128144687A_Data</vt:lpstr>
      <vt:lpstr>A128144687A_Latest</vt:lpstr>
      <vt:lpstr>A128144719J</vt:lpstr>
      <vt:lpstr>A128144719J_Data</vt:lpstr>
      <vt:lpstr>A128144719J_Latest</vt:lpstr>
      <vt:lpstr>A128144807J</vt:lpstr>
      <vt:lpstr>A128144807J_Data</vt:lpstr>
      <vt:lpstr>A128144807J_Latest</vt:lpstr>
      <vt:lpstr>A128144895V</vt:lpstr>
      <vt:lpstr>A128144895V_Data</vt:lpstr>
      <vt:lpstr>A128144895V_Latest</vt:lpstr>
      <vt:lpstr>A128144983V</vt:lpstr>
      <vt:lpstr>A128144983V_Data</vt:lpstr>
      <vt:lpstr>A128144983V_Latest</vt:lpstr>
      <vt:lpstr>A128145071W</vt:lpstr>
      <vt:lpstr>A128145071W_Data</vt:lpstr>
      <vt:lpstr>A128145071W_Latest</vt:lpstr>
      <vt:lpstr>A128145159R</vt:lpstr>
      <vt:lpstr>A128145159R_Data</vt:lpstr>
      <vt:lpstr>A128145159R_Latest</vt:lpstr>
      <vt:lpstr>A128145247R</vt:lpstr>
      <vt:lpstr>A128145247R_Data</vt:lpstr>
      <vt:lpstr>A128145247R_Latest</vt:lpstr>
      <vt:lpstr>A128145335R</vt:lpstr>
      <vt:lpstr>A128145335R_Data</vt:lpstr>
      <vt:lpstr>A128145335R_Latest</vt:lpstr>
      <vt:lpstr>A128145399A</vt:lpstr>
      <vt:lpstr>A128145399A_Data</vt:lpstr>
      <vt:lpstr>A128145399A_Latest</vt:lpstr>
      <vt:lpstr>A128145407R</vt:lpstr>
      <vt:lpstr>A128145407R_Data</vt:lpstr>
      <vt:lpstr>A128145407R_Latest</vt:lpstr>
      <vt:lpstr>A128145415R</vt:lpstr>
      <vt:lpstr>A128145415R_Data</vt:lpstr>
      <vt:lpstr>A128145415R_Latest</vt:lpstr>
      <vt:lpstr>A128145423R</vt:lpstr>
      <vt:lpstr>A128145423R_Data</vt:lpstr>
      <vt:lpstr>A128145423R_Latest</vt:lpstr>
      <vt:lpstr>A128145431R</vt:lpstr>
      <vt:lpstr>A128145431R_Data</vt:lpstr>
      <vt:lpstr>A128145431R_Latest</vt:lpstr>
      <vt:lpstr>A128145439J</vt:lpstr>
      <vt:lpstr>A128145439J_Data</vt:lpstr>
      <vt:lpstr>A128145439J_Latest</vt:lpstr>
      <vt:lpstr>A128145447J</vt:lpstr>
      <vt:lpstr>A128145447J_Data</vt:lpstr>
      <vt:lpstr>A128145447J_Latest</vt:lpstr>
      <vt:lpstr>A128145455J</vt:lpstr>
      <vt:lpstr>A128145455J_Data</vt:lpstr>
      <vt:lpstr>A128145455J_Latest</vt:lpstr>
      <vt:lpstr>A128145463J</vt:lpstr>
      <vt:lpstr>A128145463J_Data</vt:lpstr>
      <vt:lpstr>A128145463J_Latest</vt:lpstr>
      <vt:lpstr>A128145471J</vt:lpstr>
      <vt:lpstr>A128145471J_Data</vt:lpstr>
      <vt:lpstr>A128145471J_Latest</vt:lpstr>
      <vt:lpstr>A128145479A</vt:lpstr>
      <vt:lpstr>A128145479A_Data</vt:lpstr>
      <vt:lpstr>A128145479A_Latest</vt:lpstr>
      <vt:lpstr>A128145511R</vt:lpstr>
      <vt:lpstr>A128145511R_Data</vt:lpstr>
      <vt:lpstr>A128145511R_Latest</vt:lpstr>
      <vt:lpstr>A128145599V</vt:lpstr>
      <vt:lpstr>A128145599V_Data</vt:lpstr>
      <vt:lpstr>A128145599V_Latest</vt:lpstr>
      <vt:lpstr>A128145687V</vt:lpstr>
      <vt:lpstr>A128145687V_Data</vt:lpstr>
      <vt:lpstr>A128145687V_Latest</vt:lpstr>
      <vt:lpstr>A128145775V</vt:lpstr>
      <vt:lpstr>A128145775V_Data</vt:lpstr>
      <vt:lpstr>A128145775V_Latest</vt:lpstr>
      <vt:lpstr>A128145863V</vt:lpstr>
      <vt:lpstr>A128145863V_Data</vt:lpstr>
      <vt:lpstr>A128145863V_Latest</vt:lpstr>
      <vt:lpstr>A128145951V</vt:lpstr>
      <vt:lpstr>A128145951V_Data</vt:lpstr>
      <vt:lpstr>A128145951V_Latest</vt:lpstr>
      <vt:lpstr>A128146039R</vt:lpstr>
      <vt:lpstr>A128146039R_Data</vt:lpstr>
      <vt:lpstr>A128146039R_Latest</vt:lpstr>
      <vt:lpstr>A128146127R</vt:lpstr>
      <vt:lpstr>A128146127R_Data</vt:lpstr>
      <vt:lpstr>A128146127R_Latest</vt:lpstr>
      <vt:lpstr>A128146190F</vt:lpstr>
      <vt:lpstr>A128146190F_Data</vt:lpstr>
      <vt:lpstr>A128146190F_Latest</vt:lpstr>
      <vt:lpstr>A128146198X</vt:lpstr>
      <vt:lpstr>A128146198X_Data</vt:lpstr>
      <vt:lpstr>A128146198X_Latest</vt:lpstr>
      <vt:lpstr>A128146206L</vt:lpstr>
      <vt:lpstr>A128146206L_Data</vt:lpstr>
      <vt:lpstr>A128146206L_Latest</vt:lpstr>
      <vt:lpstr>A128146214L</vt:lpstr>
      <vt:lpstr>A128146214L_Data</vt:lpstr>
      <vt:lpstr>A128146214L_Latest</vt:lpstr>
      <vt:lpstr>A128146222L</vt:lpstr>
      <vt:lpstr>A128146222L_Data</vt:lpstr>
      <vt:lpstr>A128146222L_Latest</vt:lpstr>
      <vt:lpstr>A128146230L</vt:lpstr>
      <vt:lpstr>A128146230L_Data</vt:lpstr>
      <vt:lpstr>A128146230L_Latest</vt:lpstr>
      <vt:lpstr>A128146238F</vt:lpstr>
      <vt:lpstr>A128146238F_Data</vt:lpstr>
      <vt:lpstr>A128146238F_Latest</vt:lpstr>
      <vt:lpstr>A128146246F</vt:lpstr>
      <vt:lpstr>A128146246F_Data</vt:lpstr>
      <vt:lpstr>A128146246F_Latest</vt:lpstr>
      <vt:lpstr>A128146254F</vt:lpstr>
      <vt:lpstr>A128146254F_Data</vt:lpstr>
      <vt:lpstr>A128146254F_Latest</vt:lpstr>
      <vt:lpstr>A128146262F</vt:lpstr>
      <vt:lpstr>A128146262F_Data</vt:lpstr>
      <vt:lpstr>A128146262F_Latest</vt:lpstr>
      <vt:lpstr>A128146270F</vt:lpstr>
      <vt:lpstr>A128146270F_Data</vt:lpstr>
      <vt:lpstr>A128146270F_Latest</vt:lpstr>
      <vt:lpstr>A128146302L</vt:lpstr>
      <vt:lpstr>A128146302L_Data</vt:lpstr>
      <vt:lpstr>A128146302L_Latest</vt:lpstr>
      <vt:lpstr>A128146390X</vt:lpstr>
      <vt:lpstr>A128146390X_Data</vt:lpstr>
      <vt:lpstr>A128146390X_Latest</vt:lpstr>
      <vt:lpstr>A128146478T</vt:lpstr>
      <vt:lpstr>A128146478T_Data</vt:lpstr>
      <vt:lpstr>A128146478T_Latest</vt:lpstr>
      <vt:lpstr>A128146566T</vt:lpstr>
      <vt:lpstr>A128146566T_Data</vt:lpstr>
      <vt:lpstr>A128146566T_Latest</vt:lpstr>
      <vt:lpstr>A128146654T</vt:lpstr>
      <vt:lpstr>A128146654T_Data</vt:lpstr>
      <vt:lpstr>A128146654T_Latest</vt:lpstr>
      <vt:lpstr>A128146742T</vt:lpstr>
      <vt:lpstr>A128146742T_Data</vt:lpstr>
      <vt:lpstr>A128146742T_Latest</vt:lpstr>
      <vt:lpstr>A128146830T</vt:lpstr>
      <vt:lpstr>A128146830T_Data</vt:lpstr>
      <vt:lpstr>A128146830T_Latest</vt:lpstr>
      <vt:lpstr>A128146918K</vt:lpstr>
      <vt:lpstr>A128146918K_Data</vt:lpstr>
      <vt:lpstr>A128146918K_Latest</vt:lpstr>
      <vt:lpstr>A128146982C</vt:lpstr>
      <vt:lpstr>A128146982C_Data</vt:lpstr>
      <vt:lpstr>A128146982C_Latest</vt:lpstr>
      <vt:lpstr>A128146990C</vt:lpstr>
      <vt:lpstr>A128146990C_Data</vt:lpstr>
      <vt:lpstr>A128146990C_Latest</vt:lpstr>
      <vt:lpstr>A128146998W</vt:lpstr>
      <vt:lpstr>A128146998W_Data</vt:lpstr>
      <vt:lpstr>A128146998W_Latest</vt:lpstr>
      <vt:lpstr>A128147006L</vt:lpstr>
      <vt:lpstr>A128147006L_Data</vt:lpstr>
      <vt:lpstr>A128147006L_Latest</vt:lpstr>
      <vt:lpstr>A128147014L</vt:lpstr>
      <vt:lpstr>A128147014L_Data</vt:lpstr>
      <vt:lpstr>A128147014L_Latest</vt:lpstr>
      <vt:lpstr>A128147022L</vt:lpstr>
      <vt:lpstr>A128147022L_Data</vt:lpstr>
      <vt:lpstr>A128147022L_Latest</vt:lpstr>
      <vt:lpstr>A128147030L</vt:lpstr>
      <vt:lpstr>A128147030L_Data</vt:lpstr>
      <vt:lpstr>A128147030L_Latest</vt:lpstr>
      <vt:lpstr>A128147038F</vt:lpstr>
      <vt:lpstr>A128147038F_Data</vt:lpstr>
      <vt:lpstr>A128147038F_Latest</vt:lpstr>
      <vt:lpstr>A128147046F</vt:lpstr>
      <vt:lpstr>A128147046F_Data</vt:lpstr>
      <vt:lpstr>A128147046F_Latest</vt:lpstr>
      <vt:lpstr>A128147054F</vt:lpstr>
      <vt:lpstr>A128147054F_Data</vt:lpstr>
      <vt:lpstr>A128147054F_Latest</vt:lpstr>
      <vt:lpstr>A128147062F</vt:lpstr>
      <vt:lpstr>A128147062F_Data</vt:lpstr>
      <vt:lpstr>A128147062F_Latest</vt:lpstr>
      <vt:lpstr>A128147094X</vt:lpstr>
      <vt:lpstr>A128147094X_Data</vt:lpstr>
      <vt:lpstr>A128147094X_Latest</vt:lpstr>
      <vt:lpstr>A128147182X</vt:lpstr>
      <vt:lpstr>A128147182X_Data</vt:lpstr>
      <vt:lpstr>A128147182X_Latest</vt:lpstr>
      <vt:lpstr>A128147270X</vt:lpstr>
      <vt:lpstr>A128147270X_Data</vt:lpstr>
      <vt:lpstr>A128147270X_Latest</vt:lpstr>
      <vt:lpstr>A128147358T</vt:lpstr>
      <vt:lpstr>A128147358T_Data</vt:lpstr>
      <vt:lpstr>A128147358T_Latest</vt:lpstr>
      <vt:lpstr>A128147446T</vt:lpstr>
      <vt:lpstr>A128147446T_Data</vt:lpstr>
      <vt:lpstr>A128147446T_Latest</vt:lpstr>
      <vt:lpstr>A128147534T</vt:lpstr>
      <vt:lpstr>A128147534T_Data</vt:lpstr>
      <vt:lpstr>A128147534T_Latest</vt:lpstr>
      <vt:lpstr>A128147622T</vt:lpstr>
      <vt:lpstr>A128147622T_Data</vt:lpstr>
      <vt:lpstr>A128147622T_Latest</vt:lpstr>
      <vt:lpstr>A128147710T</vt:lpstr>
      <vt:lpstr>A128147710T_Data</vt:lpstr>
      <vt:lpstr>A128147710T_Latest</vt:lpstr>
      <vt:lpstr>A128147774C</vt:lpstr>
      <vt:lpstr>A128147774C_Data</vt:lpstr>
      <vt:lpstr>A128147774C_Latest</vt:lpstr>
      <vt:lpstr>A128147782C</vt:lpstr>
      <vt:lpstr>A128147782C_Data</vt:lpstr>
      <vt:lpstr>A128147782C_Latest</vt:lpstr>
      <vt:lpstr>A128147790C</vt:lpstr>
      <vt:lpstr>A128147790C_Data</vt:lpstr>
      <vt:lpstr>A128147790C_Latest</vt:lpstr>
      <vt:lpstr>A128147798W</vt:lpstr>
      <vt:lpstr>A128147798W_Data</vt:lpstr>
      <vt:lpstr>A128147798W_Latest</vt:lpstr>
      <vt:lpstr>A128147806K</vt:lpstr>
      <vt:lpstr>A128147806K_Data</vt:lpstr>
      <vt:lpstr>A128147806K_Latest</vt:lpstr>
      <vt:lpstr>A128147814K</vt:lpstr>
      <vt:lpstr>A128147814K_Data</vt:lpstr>
      <vt:lpstr>A128147814K_Latest</vt:lpstr>
      <vt:lpstr>A128147822K</vt:lpstr>
      <vt:lpstr>A128147822K_Data</vt:lpstr>
      <vt:lpstr>A128147822K_Latest</vt:lpstr>
      <vt:lpstr>A128147830K</vt:lpstr>
      <vt:lpstr>A128147830K_Data</vt:lpstr>
      <vt:lpstr>A128147830K_Latest</vt:lpstr>
      <vt:lpstr>A128147838C</vt:lpstr>
      <vt:lpstr>A128147838C_Data</vt:lpstr>
      <vt:lpstr>A128147838C_Latest</vt:lpstr>
      <vt:lpstr>A128147846C</vt:lpstr>
      <vt:lpstr>A128147846C_Data</vt:lpstr>
      <vt:lpstr>A128147846C_Latest</vt:lpstr>
      <vt:lpstr>A128147854C</vt:lpstr>
      <vt:lpstr>A128147854C_Data</vt:lpstr>
      <vt:lpstr>A128147854C_Latest</vt:lpstr>
      <vt:lpstr>A128147886W</vt:lpstr>
      <vt:lpstr>A128147886W_Data</vt:lpstr>
      <vt:lpstr>A128147886W_Latest</vt:lpstr>
      <vt:lpstr>A128147974W</vt:lpstr>
      <vt:lpstr>A128147974W_Data</vt:lpstr>
      <vt:lpstr>A128147974W_Latest</vt:lpstr>
      <vt:lpstr>A128148062X</vt:lpstr>
      <vt:lpstr>A128148062X_Data</vt:lpstr>
      <vt:lpstr>A128148062X_Latest</vt:lpstr>
      <vt:lpstr>A128148150X</vt:lpstr>
      <vt:lpstr>A128148150X_Data</vt:lpstr>
      <vt:lpstr>A128148150X_Latest</vt:lpstr>
      <vt:lpstr>A128148238T</vt:lpstr>
      <vt:lpstr>A128148238T_Data</vt:lpstr>
      <vt:lpstr>A128148238T_Latest</vt:lpstr>
      <vt:lpstr>A128148326T</vt:lpstr>
      <vt:lpstr>A128148326T_Data</vt:lpstr>
      <vt:lpstr>A128148326T_Latest</vt:lpstr>
      <vt:lpstr>A128148414T</vt:lpstr>
      <vt:lpstr>A128148414T_Data</vt:lpstr>
      <vt:lpstr>A128148414T_Latest</vt:lpstr>
      <vt:lpstr>A128148502T</vt:lpstr>
      <vt:lpstr>A128148502T_Data</vt:lpstr>
      <vt:lpstr>A128148502T_Latest</vt:lpstr>
      <vt:lpstr>Date_Range</vt:lpstr>
      <vt:lpstr>Date_Range_Data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Sam Smith</cp:lastModifiedBy>
  <dcterms:created xsi:type="dcterms:W3CDTF">2022-04-11T01:40:13Z</dcterms:created>
  <dcterms:modified xsi:type="dcterms:W3CDTF">2022-04-13T23:42:26Z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2022-04-11T02:12:47Z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063603d7-f11a-484f-a402-5284f9b0f71b</vt:lpwstr>
  </property>
  <property fmtid="{D5CDD505-2E9C-101B-9397-08002B2CF9AE}" pid="8" name="MSIP_Label_c8e5a7ee-c283-40b0-98eb-fa437df4c031_ContentBits">
    <vt:lpwstr>0</vt:lpwstr>
  </property>
</Properties>
</file>